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260" windowHeight="4560" activeTab="0"/>
  </bookViews>
  <sheets>
    <sheet name="IDIR" sheetId="1" r:id="rId1"/>
    <sheet name="IDIFF" sheetId="2" r:id="rId2"/>
    <sheet name="ISRG" sheetId="3" r:id="rId3"/>
    <sheet name="vetületek" sheetId="4" r:id="rId4"/>
    <sheet name="i" sheetId="5" r:id="rId5"/>
    <sheet name="n" sheetId="6" r:id="rId6"/>
    <sheet name="IDIR Calc" sheetId="7" r:id="rId7"/>
    <sheet name="IDIFF Calc" sheetId="8" r:id="rId8"/>
    <sheet name="ISRG Calc" sheetId="9" r:id="rId9"/>
  </sheets>
  <definedNames/>
  <calcPr fullCalcOnLoad="1"/>
</workbook>
</file>

<file path=xl/sharedStrings.xml><?xml version="1.0" encoding="utf-8"?>
<sst xmlns="http://schemas.openxmlformats.org/spreadsheetml/2006/main" count="100" uniqueCount="24">
  <si>
    <t>Napsugárzási adatok meghatározása a WinWatt program nyári hőterhelés számításához</t>
  </si>
  <si>
    <t>t</t>
  </si>
  <si>
    <t>[h]</t>
  </si>
  <si>
    <t>azimut</t>
  </si>
  <si>
    <t>[°]</t>
  </si>
  <si>
    <t>z</t>
  </si>
  <si>
    <t>tájolás</t>
  </si>
  <si>
    <t>dölésszög</t>
  </si>
  <si>
    <t>IDIR</t>
  </si>
  <si>
    <t>IDIFF</t>
  </si>
  <si>
    <t>Vetületek</t>
  </si>
  <si>
    <t>IDIR számított értékek</t>
  </si>
  <si>
    <t>IDIFF számított</t>
  </si>
  <si>
    <t>ISRG</t>
  </si>
  <si>
    <t>ISRG számított</t>
  </si>
  <si>
    <t>IDIFF komponensek</t>
  </si>
  <si>
    <t>f</t>
  </si>
  <si>
    <t>i</t>
  </si>
  <si>
    <t>v</t>
  </si>
  <si>
    <t>IDIRmax</t>
  </si>
  <si>
    <t>A felületi normálissal bezárt szög radiánban</t>
  </si>
  <si>
    <t>IDIR és IDIFFi szorzója a normálissal bezárt szög alapján</t>
  </si>
  <si>
    <t>[rad]</t>
  </si>
  <si>
    <t>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</si>
</sst>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8"/>
      <color indexed="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" fontId="2" fillId="34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1" fontId="2" fillId="35" borderId="0" xfId="0" applyNumberFormat="1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3775"/>
          <c:w val="0.913"/>
          <c:h val="0.924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n!$S$5:$S$23</c:f>
              <c:numCache/>
            </c:numRef>
          </c:xVal>
          <c:yVal>
            <c:numRef>
              <c:f>n!$U$5:$U$23</c:f>
              <c:numCache/>
            </c:numRef>
          </c:yVal>
          <c:smooth val="0"/>
        </c:ser>
        <c:axId val="34271999"/>
        <c:axId val="40012536"/>
      </c:scatterChart>
      <c:valAx>
        <c:axId val="3427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2536"/>
        <c:crosses val="autoZero"/>
        <c:crossBetween val="midCat"/>
        <c:dispUnits/>
      </c:valAx>
      <c:valAx>
        <c:axId val="40012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19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3</xdr:row>
      <xdr:rowOff>104775</xdr:rowOff>
    </xdr:from>
    <xdr:to>
      <xdr:col>28</xdr:col>
      <xdr:colOff>219075</xdr:colOff>
      <xdr:row>19</xdr:row>
      <xdr:rowOff>114300</xdr:rowOff>
    </xdr:to>
    <xdr:graphicFrame>
      <xdr:nvGraphicFramePr>
        <xdr:cNvPr id="1" name="Diagram 1"/>
        <xdr:cNvGraphicFramePr/>
      </xdr:nvGraphicFramePr>
      <xdr:xfrm>
        <a:off x="8343900" y="657225"/>
        <a:ext cx="26289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S10" sqref="S10"/>
    </sheetView>
  </sheetViews>
  <sheetFormatPr defaultColWidth="9.00390625" defaultRowHeight="12.75"/>
  <cols>
    <col min="1" max="1" width="5.75390625" style="0" customWidth="1"/>
    <col min="2" max="2" width="6.625" style="0" customWidth="1"/>
    <col min="3" max="3" width="4.125" style="0" customWidth="1"/>
    <col min="4" max="4" width="10.00390625" style="0" customWidth="1"/>
    <col min="5" max="17" width="4.75390625" style="0" customWidth="1"/>
    <col min="18" max="18" width="5.00390625" style="0" customWidth="1"/>
    <col min="19" max="19" width="9.125" style="0" customWidth="1"/>
    <col min="20" max="32" width="5.125" style="0" customWidth="1"/>
  </cols>
  <sheetData>
    <row r="1" ht="18">
      <c r="A1" s="1" t="s">
        <v>0</v>
      </c>
    </row>
    <row r="2" spans="1:21" s="2" customFormat="1" ht="12.75">
      <c r="A2" s="6" t="s">
        <v>8</v>
      </c>
      <c r="S2" s="2" t="s">
        <v>19</v>
      </c>
      <c r="T2" s="5"/>
      <c r="U2" s="5"/>
    </row>
    <row r="3" spans="1:21" s="2" customFormat="1" ht="12.75">
      <c r="A3" s="2" t="s">
        <v>1</v>
      </c>
      <c r="B3" s="2" t="s">
        <v>3</v>
      </c>
      <c r="C3" s="2" t="s">
        <v>5</v>
      </c>
      <c r="D3" s="2" t="s">
        <v>6</v>
      </c>
      <c r="E3" s="2">
        <v>0</v>
      </c>
      <c r="F3" s="2">
        <v>0</v>
      </c>
      <c r="G3" s="2">
        <v>30</v>
      </c>
      <c r="H3" s="2">
        <v>60</v>
      </c>
      <c r="I3" s="2">
        <v>90</v>
      </c>
      <c r="J3" s="2">
        <v>120</v>
      </c>
      <c r="K3" s="2">
        <v>150</v>
      </c>
      <c r="L3" s="2">
        <v>180</v>
      </c>
      <c r="M3" s="2">
        <v>210</v>
      </c>
      <c r="N3" s="2">
        <v>240</v>
      </c>
      <c r="O3" s="2">
        <v>270</v>
      </c>
      <c r="P3" s="2">
        <v>300</v>
      </c>
      <c r="Q3" s="2">
        <v>330</v>
      </c>
      <c r="S3" s="5"/>
      <c r="T3" s="5"/>
      <c r="U3" s="5"/>
    </row>
    <row r="4" spans="1:17" s="2" customFormat="1" ht="12.75">
      <c r="A4" s="2" t="s">
        <v>2</v>
      </c>
      <c r="B4" s="2" t="s">
        <v>4</v>
      </c>
      <c r="C4" s="2" t="s">
        <v>4</v>
      </c>
      <c r="D4" s="2" t="s">
        <v>7</v>
      </c>
      <c r="E4" s="2">
        <v>0</v>
      </c>
      <c r="F4" s="2">
        <v>90</v>
      </c>
      <c r="G4" s="2">
        <v>90</v>
      </c>
      <c r="H4" s="2">
        <v>90</v>
      </c>
      <c r="I4" s="2">
        <v>90</v>
      </c>
      <c r="J4" s="2">
        <v>90</v>
      </c>
      <c r="K4" s="2">
        <v>90</v>
      </c>
      <c r="L4" s="2">
        <v>90</v>
      </c>
      <c r="M4" s="2">
        <v>90</v>
      </c>
      <c r="N4" s="2">
        <v>90</v>
      </c>
      <c r="O4" s="2">
        <v>90</v>
      </c>
      <c r="P4" s="2">
        <v>90</v>
      </c>
      <c r="Q4" s="2">
        <v>90</v>
      </c>
    </row>
    <row r="5" spans="1:19" ht="12.75">
      <c r="A5" s="3">
        <v>0.020833333333333332</v>
      </c>
      <c r="B5" s="10">
        <v>0</v>
      </c>
      <c r="C5" s="10">
        <v>91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S5" s="12">
        <f>IF(SUM(E5:Q5)=0,0,SUM(E5:Q5)/SUM(vetületek!E5:vetületek!Q5))</f>
        <v>0</v>
      </c>
    </row>
    <row r="6" spans="1:19" ht="12.75">
      <c r="A6" s="3">
        <v>0.0625</v>
      </c>
      <c r="B6" s="10">
        <v>0</v>
      </c>
      <c r="C6" s="10">
        <v>91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S6" s="12">
        <f>IF(SUM(E6:Q6)=0,0,SUM(E6:Q6)/SUM(vetületek!E6:vetületek!Q6))</f>
        <v>0</v>
      </c>
    </row>
    <row r="7" spans="1:19" ht="12.75">
      <c r="A7" s="3">
        <v>0.104166666666667</v>
      </c>
      <c r="B7" s="10">
        <v>0</v>
      </c>
      <c r="C7" s="10">
        <v>91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S7" s="12">
        <f>IF(SUM(E7:Q7)=0,0,SUM(E7:Q7)/SUM(vetületek!E7:vetületek!Q7))</f>
        <v>0</v>
      </c>
    </row>
    <row r="8" spans="1:19" ht="12.75">
      <c r="A8" s="3">
        <v>0.145833333333333</v>
      </c>
      <c r="B8" s="10">
        <v>0</v>
      </c>
      <c r="C8" s="10">
        <v>91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S8" s="12">
        <f>IF(SUM(E8:Q8)=0,0,SUM(E8:Q8)/SUM(vetületek!E8:vetületek!Q8))</f>
        <v>0</v>
      </c>
    </row>
    <row r="9" spans="1:19" ht="12.75">
      <c r="A9" s="3">
        <v>0.1875</v>
      </c>
      <c r="B9" s="10">
        <v>53</v>
      </c>
      <c r="C9" s="10">
        <v>90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S9" s="12">
        <f>IF(SUM(E9:Q9)=0,0,SUM(E9:Q9)/SUM(vetületek!E9:vetületek!Q9))</f>
        <v>0</v>
      </c>
    </row>
    <row r="10" spans="1:19" ht="12.75">
      <c r="A10" s="3">
        <v>0.229166666666666</v>
      </c>
      <c r="B10" s="10">
        <v>58</v>
      </c>
      <c r="C10" s="10">
        <v>86</v>
      </c>
      <c r="E10" s="10">
        <v>10</v>
      </c>
      <c r="F10" s="10">
        <v>93</v>
      </c>
      <c r="G10" s="10">
        <v>156</v>
      </c>
      <c r="H10" s="10">
        <v>177</v>
      </c>
      <c r="I10" s="10">
        <v>150</v>
      </c>
      <c r="J10" s="10">
        <v>83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6</v>
      </c>
      <c r="S10" s="12">
        <f>IF(SUM(E10:Q10)=0,0,SUM(E10:Q10)/SUM(vetületek!E10:vetületek!Q10))</f>
        <v>176.45846782940757</v>
      </c>
    </row>
    <row r="11" spans="1:19" ht="12.75">
      <c r="A11" s="3">
        <v>0.270833333333333</v>
      </c>
      <c r="B11" s="10">
        <v>69</v>
      </c>
      <c r="C11" s="10">
        <v>78</v>
      </c>
      <c r="E11" s="10">
        <v>93</v>
      </c>
      <c r="F11" s="10">
        <v>158</v>
      </c>
      <c r="G11" s="10">
        <v>334</v>
      </c>
      <c r="H11" s="10">
        <v>419</v>
      </c>
      <c r="I11" s="10">
        <v>393</v>
      </c>
      <c r="J11" s="10">
        <v>261</v>
      </c>
      <c r="K11" s="10">
        <v>59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S11" s="12">
        <f>IF(SUM(E11:Q11)=0,0,SUM(E11:Q11)/SUM(vetületek!E11:vetületek!Q11))</f>
        <v>432.8774450143818</v>
      </c>
    </row>
    <row r="12" spans="1:19" ht="12.75">
      <c r="A12" s="3">
        <v>0.3125</v>
      </c>
      <c r="B12" s="10">
        <v>79</v>
      </c>
      <c r="C12" s="10">
        <v>68</v>
      </c>
      <c r="E12" s="10">
        <v>212</v>
      </c>
      <c r="F12" s="10">
        <v>100</v>
      </c>
      <c r="G12" s="10">
        <v>343</v>
      </c>
      <c r="H12" s="10">
        <v>494</v>
      </c>
      <c r="I12" s="10">
        <v>514</v>
      </c>
      <c r="J12" s="10">
        <v>395</v>
      </c>
      <c r="K12" s="10">
        <v>170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S12" s="12">
        <f>IF(SUM(E12:Q12)=0,0,SUM(E12:Q12)/SUM(vetületek!E12:vetületek!Q12))</f>
        <v>564.3015672202204</v>
      </c>
    </row>
    <row r="13" spans="1:19" ht="12.75">
      <c r="A13" s="3">
        <v>0.354166666666666</v>
      </c>
      <c r="B13" s="10">
        <v>90</v>
      </c>
      <c r="C13" s="10">
        <v>58</v>
      </c>
      <c r="E13" s="10">
        <v>354</v>
      </c>
      <c r="F13" s="10">
        <v>0</v>
      </c>
      <c r="G13" s="10">
        <v>288</v>
      </c>
      <c r="H13" s="10">
        <v>491</v>
      </c>
      <c r="I13" s="10">
        <v>561</v>
      </c>
      <c r="J13" s="10">
        <v>480</v>
      </c>
      <c r="K13" s="10">
        <v>272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S13" s="12">
        <f>IF(SUM(E13:Q13)=0,0,SUM(E13:Q13)/SUM(vetületek!E13:vetületek!Q13))</f>
        <v>661.9975252888447</v>
      </c>
    </row>
    <row r="14" spans="1:19" ht="12.75">
      <c r="A14" s="3">
        <v>0.395833333333333</v>
      </c>
      <c r="B14" s="10">
        <v>102</v>
      </c>
      <c r="C14" s="10">
        <v>48</v>
      </c>
      <c r="E14" s="10">
        <v>454</v>
      </c>
      <c r="F14" s="10">
        <v>0</v>
      </c>
      <c r="G14" s="10">
        <v>154</v>
      </c>
      <c r="H14" s="10">
        <v>370</v>
      </c>
      <c r="I14" s="10">
        <v>487</v>
      </c>
      <c r="J14" s="10">
        <v>473</v>
      </c>
      <c r="K14" s="10">
        <v>333</v>
      </c>
      <c r="L14" s="10">
        <v>104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S14" s="12">
        <f>IF(SUM(E14:Q14)=0,0,SUM(E14:Q14)/SUM(vetületek!E14:vetületek!Q14))</f>
        <v>671.5704521036777</v>
      </c>
    </row>
    <row r="15" spans="1:19" ht="12.75">
      <c r="A15" s="3">
        <v>0.4375</v>
      </c>
      <c r="B15" s="10">
        <v>115</v>
      </c>
      <c r="C15" s="10">
        <v>38</v>
      </c>
      <c r="E15" s="10">
        <v>568</v>
      </c>
      <c r="F15" s="10">
        <v>0</v>
      </c>
      <c r="G15" s="10">
        <v>40</v>
      </c>
      <c r="H15" s="10">
        <v>257</v>
      </c>
      <c r="I15" s="10">
        <v>407</v>
      </c>
      <c r="J15" s="10">
        <v>447</v>
      </c>
      <c r="K15" s="10">
        <v>368</v>
      </c>
      <c r="L15" s="10">
        <v>190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S15" s="12">
        <f>IF(SUM(E15:Q15)=0,0,SUM(E15:Q15)/SUM(vetületek!E15:vetületek!Q15))</f>
        <v>727.3352790864365</v>
      </c>
    </row>
    <row r="16" spans="1:19" ht="12.75">
      <c r="A16" s="3">
        <v>0.479166666666666</v>
      </c>
      <c r="B16" s="10">
        <v>136</v>
      </c>
      <c r="C16" s="10">
        <v>30</v>
      </c>
      <c r="E16" s="10">
        <v>651</v>
      </c>
      <c r="F16" s="10">
        <v>0</v>
      </c>
      <c r="G16" s="10">
        <v>0</v>
      </c>
      <c r="H16" s="10">
        <v>98</v>
      </c>
      <c r="I16" s="10">
        <v>265</v>
      </c>
      <c r="J16" s="10">
        <v>363</v>
      </c>
      <c r="K16" s="10">
        <v>363</v>
      </c>
      <c r="L16" s="10">
        <v>265</v>
      </c>
      <c r="M16" s="10">
        <v>98</v>
      </c>
      <c r="N16" s="10">
        <v>0</v>
      </c>
      <c r="O16" s="10">
        <v>0</v>
      </c>
      <c r="P16" s="10">
        <v>0</v>
      </c>
      <c r="Q16" s="10">
        <v>0</v>
      </c>
      <c r="S16" s="12">
        <f>IF(SUM(E16:Q16)=0,0,SUM(E16:Q16)/SUM(vetületek!E16:vetületek!Q16))</f>
        <v>751.7203692252282</v>
      </c>
    </row>
    <row r="17" spans="1:19" ht="12.75">
      <c r="A17" s="3">
        <v>0.520833333333333</v>
      </c>
      <c r="B17" s="10">
        <v>165</v>
      </c>
      <c r="C17" s="10">
        <v>25</v>
      </c>
      <c r="E17" s="10">
        <v>712</v>
      </c>
      <c r="F17" s="10">
        <v>0</v>
      </c>
      <c r="G17" s="10">
        <v>0</v>
      </c>
      <c r="H17" s="10">
        <v>0</v>
      </c>
      <c r="I17" s="10">
        <v>85</v>
      </c>
      <c r="J17" s="10">
        <v>233</v>
      </c>
      <c r="K17" s="10">
        <v>317</v>
      </c>
      <c r="L17" s="10">
        <v>317</v>
      </c>
      <c r="M17" s="10">
        <v>233</v>
      </c>
      <c r="N17" s="10">
        <v>85</v>
      </c>
      <c r="O17" s="10">
        <v>0</v>
      </c>
      <c r="P17" s="10">
        <v>0</v>
      </c>
      <c r="Q17" s="10">
        <v>0</v>
      </c>
      <c r="S17" s="12">
        <f>IF(SUM(E17:Q17)=0,0,SUM(E17:Q17)/SUM(vetületek!E17:vetületek!Q17))</f>
        <v>780.5671495711454</v>
      </c>
    </row>
    <row r="18" spans="1:19" ht="12.75">
      <c r="A18" s="3">
        <v>0.5625</v>
      </c>
      <c r="B18" s="10">
        <v>195</v>
      </c>
      <c r="C18" s="10">
        <v>25</v>
      </c>
      <c r="E18" s="10">
        <v>712</v>
      </c>
      <c r="F18" s="10">
        <v>0</v>
      </c>
      <c r="G18" s="10">
        <v>0</v>
      </c>
      <c r="H18" s="10">
        <v>0</v>
      </c>
      <c r="I18" s="10">
        <v>0</v>
      </c>
      <c r="J18" s="10">
        <v>85</v>
      </c>
      <c r="K18" s="10">
        <v>233</v>
      </c>
      <c r="L18" s="10">
        <v>317</v>
      </c>
      <c r="M18" s="10">
        <v>317</v>
      </c>
      <c r="N18" s="10">
        <v>233</v>
      </c>
      <c r="O18" s="10">
        <v>85</v>
      </c>
      <c r="P18" s="10">
        <v>0</v>
      </c>
      <c r="Q18" s="10">
        <v>0</v>
      </c>
      <c r="S18" s="12">
        <f>IF(SUM(E18:Q18)=0,0,SUM(E18:Q18)/SUM(vetületek!E18:vetületek!Q18))</f>
        <v>780.5671495711454</v>
      </c>
    </row>
    <row r="19" spans="1:19" ht="12.75">
      <c r="A19" s="3">
        <v>0.604166666666666</v>
      </c>
      <c r="B19" s="10">
        <v>224</v>
      </c>
      <c r="C19" s="10">
        <v>30</v>
      </c>
      <c r="E19" s="10">
        <v>651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98</v>
      </c>
      <c r="L19" s="10">
        <v>265</v>
      </c>
      <c r="M19" s="10">
        <v>363</v>
      </c>
      <c r="N19" s="10">
        <v>363</v>
      </c>
      <c r="O19" s="10">
        <v>265</v>
      </c>
      <c r="P19" s="10">
        <v>98</v>
      </c>
      <c r="Q19" s="10">
        <v>0</v>
      </c>
      <c r="S19" s="12">
        <f>IF(SUM(E19:Q19)=0,0,SUM(E19:Q19)/SUM(vetületek!E19:vetületek!Q19))</f>
        <v>751.7203692252282</v>
      </c>
    </row>
    <row r="20" spans="1:19" ht="12.75">
      <c r="A20" s="3">
        <v>0.645833333333333</v>
      </c>
      <c r="B20" s="10">
        <v>245</v>
      </c>
      <c r="C20" s="10">
        <v>38</v>
      </c>
      <c r="E20" s="10">
        <v>568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190</v>
      </c>
      <c r="M20" s="10">
        <v>368</v>
      </c>
      <c r="N20" s="10">
        <v>447</v>
      </c>
      <c r="O20" s="10">
        <v>407</v>
      </c>
      <c r="P20" s="10">
        <v>257</v>
      </c>
      <c r="Q20" s="10">
        <v>40</v>
      </c>
      <c r="S20" s="12">
        <f>IF(SUM(E20:Q20)=0,0,SUM(E20:Q20)/SUM(vetületek!E20:vetületek!Q20))</f>
        <v>727.3352790864366</v>
      </c>
    </row>
    <row r="21" spans="1:19" ht="12.75">
      <c r="A21" s="3">
        <v>0.6875</v>
      </c>
      <c r="B21" s="10">
        <v>258</v>
      </c>
      <c r="C21" s="10">
        <v>48</v>
      </c>
      <c r="E21" s="10">
        <v>454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104</v>
      </c>
      <c r="M21" s="10">
        <v>333</v>
      </c>
      <c r="N21" s="10">
        <v>473</v>
      </c>
      <c r="O21" s="10">
        <v>487</v>
      </c>
      <c r="P21" s="10">
        <v>370</v>
      </c>
      <c r="Q21" s="10">
        <v>154</v>
      </c>
      <c r="S21" s="12">
        <f>IF(SUM(E21:Q21)=0,0,SUM(E21:Q21)/SUM(vetületek!E21:vetületek!Q21))</f>
        <v>671.5704521036777</v>
      </c>
    </row>
    <row r="22" spans="1:19" ht="12.75">
      <c r="A22" s="3">
        <v>0.729166666666666</v>
      </c>
      <c r="B22" s="10">
        <v>270</v>
      </c>
      <c r="C22" s="10">
        <v>58</v>
      </c>
      <c r="E22" s="10">
        <v>354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272</v>
      </c>
      <c r="N22" s="10">
        <v>480</v>
      </c>
      <c r="O22" s="10">
        <v>561</v>
      </c>
      <c r="P22" s="10">
        <v>491</v>
      </c>
      <c r="Q22" s="10">
        <v>288</v>
      </c>
      <c r="S22" s="12">
        <f>IF(SUM(E22:Q22)=0,0,SUM(E22:Q22)/SUM(vetületek!E22:vetületek!Q22))</f>
        <v>661.9975252888447</v>
      </c>
    </row>
    <row r="23" spans="1:19" ht="12.75">
      <c r="A23" s="3">
        <v>0.770833333333333</v>
      </c>
      <c r="B23" s="10">
        <v>281</v>
      </c>
      <c r="C23" s="10">
        <v>68</v>
      </c>
      <c r="E23" s="10">
        <v>212</v>
      </c>
      <c r="F23" s="10">
        <v>100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170</v>
      </c>
      <c r="N23" s="10">
        <v>395</v>
      </c>
      <c r="O23" s="10">
        <v>514</v>
      </c>
      <c r="P23" s="10">
        <v>494</v>
      </c>
      <c r="Q23" s="10">
        <v>343</v>
      </c>
      <c r="S23" s="12">
        <f>IF(SUM(E23:Q23)=0,0,SUM(E23:Q23)/SUM(vetületek!E23:vetületek!Q23))</f>
        <v>564.3015811624377</v>
      </c>
    </row>
    <row r="24" spans="1:19" ht="12.75">
      <c r="A24" s="3">
        <v>0.8125</v>
      </c>
      <c r="B24" s="10">
        <v>291</v>
      </c>
      <c r="C24" s="10">
        <v>78</v>
      </c>
      <c r="E24" s="10">
        <v>93</v>
      </c>
      <c r="F24" s="10">
        <v>158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59</v>
      </c>
      <c r="N24" s="10">
        <v>261</v>
      </c>
      <c r="O24" s="10">
        <v>393</v>
      </c>
      <c r="P24" s="10">
        <v>419</v>
      </c>
      <c r="Q24" s="10">
        <v>334</v>
      </c>
      <c r="S24" s="12">
        <f>IF(SUM(E24:Q24)=0,0,SUM(E24:Q24)/SUM(vetületek!E24:vetületek!Q24))</f>
        <v>432.87745569577356</v>
      </c>
    </row>
    <row r="25" spans="1:19" ht="12.75">
      <c r="A25" s="3">
        <v>0.854166666666666</v>
      </c>
      <c r="B25" s="10">
        <v>302</v>
      </c>
      <c r="C25" s="10">
        <v>86</v>
      </c>
      <c r="E25" s="10">
        <v>10</v>
      </c>
      <c r="F25" s="10">
        <v>93</v>
      </c>
      <c r="G25" s="10">
        <v>6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83</v>
      </c>
      <c r="O25" s="10">
        <v>150</v>
      </c>
      <c r="P25" s="10">
        <v>177</v>
      </c>
      <c r="Q25" s="10">
        <v>156</v>
      </c>
      <c r="S25" s="12">
        <f>IF(SUM(E25:Q25)=0,0,SUM(E25:Q25)/SUM(vetületek!E25:vetületek!Q25))</f>
        <v>176.4584720120872</v>
      </c>
    </row>
    <row r="26" spans="1:19" ht="12.75">
      <c r="A26" s="3">
        <v>0.895833333333333</v>
      </c>
      <c r="B26" s="10">
        <v>307</v>
      </c>
      <c r="C26" s="10">
        <v>90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S26" s="12">
        <f>IF(SUM(E26:Q26)=0,0,SUM(E26:Q26)/SUM(vetületek!E26:vetületek!Q26))</f>
        <v>0</v>
      </c>
    </row>
    <row r="27" spans="1:19" ht="12.75">
      <c r="A27" s="3">
        <v>0.9375</v>
      </c>
      <c r="B27" s="10">
        <v>0</v>
      </c>
      <c r="C27" s="10">
        <v>91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S27" s="12">
        <f>IF(SUM(E27:Q27)=0,0,SUM(E27:Q27)/SUM(vetületek!E27:vetületek!Q27))</f>
        <v>0</v>
      </c>
    </row>
    <row r="28" spans="1:19" ht="12.75">
      <c r="A28" s="3">
        <v>0.979166666666666</v>
      </c>
      <c r="B28" s="10">
        <v>0</v>
      </c>
      <c r="C28" s="10">
        <v>91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S28" s="12">
        <f>IF(SUM(E28:Q28)=0,0,SUM(E28:Q28)/SUM(vetületek!E28:vetületek!Q28))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4"/>
  <sheetViews>
    <sheetView zoomScalePageLayoutView="0" workbookViewId="0" topLeftCell="A1">
      <selection activeCell="Z13" sqref="Z13"/>
    </sheetView>
  </sheetViews>
  <sheetFormatPr defaultColWidth="9.00390625" defaultRowHeight="12.75"/>
  <cols>
    <col min="1" max="1" width="5.75390625" style="0" customWidth="1"/>
    <col min="2" max="2" width="6.625" style="0" customWidth="1"/>
    <col min="3" max="3" width="4.125" style="0" customWidth="1"/>
    <col min="4" max="4" width="10.125" style="0" customWidth="1"/>
    <col min="5" max="17" width="4.875" style="0" customWidth="1"/>
    <col min="18" max="18" width="5.125" style="0" customWidth="1"/>
    <col min="19" max="21" width="4.875" style="0" customWidth="1"/>
    <col min="22" max="22" width="5.125" style="0" customWidth="1"/>
    <col min="23" max="34" width="4.625" style="0" customWidth="1"/>
    <col min="35" max="35" width="3.875" style="0" customWidth="1"/>
    <col min="36" max="47" width="4.75390625" style="0" customWidth="1"/>
  </cols>
  <sheetData>
    <row r="1" spans="1:23" ht="18">
      <c r="A1" s="1" t="s">
        <v>0</v>
      </c>
      <c r="W1" s="4"/>
    </row>
    <row r="2" spans="1:19" s="2" customFormat="1" ht="12.75">
      <c r="A2" s="6" t="s">
        <v>9</v>
      </c>
      <c r="S2" s="6" t="s">
        <v>15</v>
      </c>
    </row>
    <row r="3" spans="1:47" s="2" customFormat="1" ht="12.75">
      <c r="A3" s="2" t="s">
        <v>1</v>
      </c>
      <c r="B3" s="2" t="s">
        <v>3</v>
      </c>
      <c r="C3" s="2" t="s">
        <v>5</v>
      </c>
      <c r="D3" s="2" t="s">
        <v>6</v>
      </c>
      <c r="E3" s="2">
        <v>0</v>
      </c>
      <c r="F3" s="2">
        <v>0</v>
      </c>
      <c r="G3" s="2">
        <v>30</v>
      </c>
      <c r="H3" s="2">
        <v>60</v>
      </c>
      <c r="I3" s="2">
        <v>90</v>
      </c>
      <c r="J3" s="2">
        <v>120</v>
      </c>
      <c r="K3" s="2">
        <v>150</v>
      </c>
      <c r="L3" s="2">
        <v>180</v>
      </c>
      <c r="M3" s="2">
        <v>210</v>
      </c>
      <c r="N3" s="2">
        <v>240</v>
      </c>
      <c r="O3" s="2">
        <v>270</v>
      </c>
      <c r="P3" s="2">
        <v>300</v>
      </c>
      <c r="Q3" s="2">
        <v>330</v>
      </c>
      <c r="S3" s="2" t="s">
        <v>16</v>
      </c>
      <c r="T3" s="2" t="s">
        <v>17</v>
      </c>
      <c r="U3" s="2" t="s">
        <v>18</v>
      </c>
      <c r="W3" s="2">
        <v>0</v>
      </c>
      <c r="X3" s="2">
        <v>30</v>
      </c>
      <c r="Y3" s="2">
        <v>60</v>
      </c>
      <c r="Z3" s="2">
        <v>90</v>
      </c>
      <c r="AA3" s="2">
        <v>120</v>
      </c>
      <c r="AB3" s="2">
        <v>150</v>
      </c>
      <c r="AC3" s="2">
        <v>180</v>
      </c>
      <c r="AD3" s="2">
        <v>210</v>
      </c>
      <c r="AE3" s="2">
        <v>240</v>
      </c>
      <c r="AF3" s="2">
        <v>270</v>
      </c>
      <c r="AG3" s="2">
        <v>300</v>
      </c>
      <c r="AH3" s="2">
        <v>330</v>
      </c>
      <c r="AJ3" s="2">
        <v>0</v>
      </c>
      <c r="AK3" s="2">
        <v>30</v>
      </c>
      <c r="AL3" s="2">
        <v>60</v>
      </c>
      <c r="AM3" s="2">
        <v>90</v>
      </c>
      <c r="AN3" s="2">
        <v>120</v>
      </c>
      <c r="AO3" s="2">
        <v>150</v>
      </c>
      <c r="AP3" s="2">
        <v>180</v>
      </c>
      <c r="AQ3" s="2">
        <v>210</v>
      </c>
      <c r="AR3" s="2">
        <v>240</v>
      </c>
      <c r="AS3" s="2">
        <v>270</v>
      </c>
      <c r="AT3" s="2">
        <v>300</v>
      </c>
      <c r="AU3" s="2">
        <v>330</v>
      </c>
    </row>
    <row r="4" spans="1:47" s="2" customFormat="1" ht="12.75">
      <c r="A4" s="2" t="s">
        <v>2</v>
      </c>
      <c r="B4" s="2" t="s">
        <v>4</v>
      </c>
      <c r="C4" s="2" t="s">
        <v>4</v>
      </c>
      <c r="D4" s="2" t="s">
        <v>7</v>
      </c>
      <c r="E4" s="2">
        <v>0</v>
      </c>
      <c r="F4" s="2">
        <v>90</v>
      </c>
      <c r="G4" s="2">
        <v>90</v>
      </c>
      <c r="H4" s="2">
        <v>90</v>
      </c>
      <c r="I4" s="2">
        <v>90</v>
      </c>
      <c r="J4" s="2">
        <v>90</v>
      </c>
      <c r="K4" s="2">
        <v>90</v>
      </c>
      <c r="L4" s="2">
        <v>90</v>
      </c>
      <c r="M4" s="2">
        <v>90</v>
      </c>
      <c r="N4" s="2">
        <v>90</v>
      </c>
      <c r="O4" s="2">
        <v>90</v>
      </c>
      <c r="P4" s="2">
        <v>90</v>
      </c>
      <c r="Q4" s="2">
        <v>90</v>
      </c>
      <c r="W4" s="2">
        <v>90</v>
      </c>
      <c r="X4" s="2">
        <v>90</v>
      </c>
      <c r="Y4" s="2">
        <v>90</v>
      </c>
      <c r="Z4" s="2">
        <v>90</v>
      </c>
      <c r="AA4" s="2">
        <v>90</v>
      </c>
      <c r="AB4" s="2">
        <v>90</v>
      </c>
      <c r="AC4" s="2">
        <v>90</v>
      </c>
      <c r="AD4" s="2">
        <v>90</v>
      </c>
      <c r="AE4" s="2">
        <v>90</v>
      </c>
      <c r="AF4" s="2">
        <v>90</v>
      </c>
      <c r="AG4" s="2">
        <v>90</v>
      </c>
      <c r="AH4" s="2">
        <v>90</v>
      </c>
      <c r="AJ4" s="2">
        <v>90</v>
      </c>
      <c r="AK4" s="2">
        <v>90</v>
      </c>
      <c r="AL4" s="2">
        <v>90</v>
      </c>
      <c r="AM4" s="2">
        <v>90</v>
      </c>
      <c r="AN4" s="2">
        <v>90</v>
      </c>
      <c r="AO4" s="2">
        <v>90</v>
      </c>
      <c r="AP4" s="2">
        <v>90</v>
      </c>
      <c r="AQ4" s="2">
        <v>90</v>
      </c>
      <c r="AR4" s="2">
        <v>90</v>
      </c>
      <c r="AS4" s="2">
        <v>90</v>
      </c>
      <c r="AT4" s="2">
        <v>90</v>
      </c>
      <c r="AU4" s="2">
        <v>90</v>
      </c>
    </row>
    <row r="5" spans="1:47" ht="12.75">
      <c r="A5" s="3">
        <v>0.020833333333333332</v>
      </c>
      <c r="B5">
        <f>IDIR!B5</f>
        <v>0</v>
      </c>
      <c r="C5">
        <f>IDIR!C5</f>
        <v>91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S5" s="13">
        <v>0</v>
      </c>
      <c r="T5" s="12">
        <f>IF(SUM(W31:AH31)=0,0,SUM(W31:AH31)/SUM(vetületek!F5:Q5))</f>
        <v>0</v>
      </c>
      <c r="U5" s="12">
        <f aca="true" t="shared" si="0" ref="U5:U10">E5-T5*COS(C5*3.1415926/180)</f>
        <v>0</v>
      </c>
      <c r="W5">
        <f>IF(IDIR!F5=0,F5,0)</f>
        <v>0</v>
      </c>
      <c r="X5">
        <f>IF(IDIR!G5=0,G5,0)</f>
        <v>0</v>
      </c>
      <c r="Y5">
        <f>IF(IDIR!H5=0,H5,0)</f>
        <v>0</v>
      </c>
      <c r="Z5">
        <f>IF(IDIR!I5=0,I5,0)</f>
        <v>0</v>
      </c>
      <c r="AA5">
        <f>IF(IDIR!J5=0,J5,0)</f>
        <v>0</v>
      </c>
      <c r="AB5">
        <f>IF(IDIR!K5=0,K5,0)</f>
        <v>0</v>
      </c>
      <c r="AC5">
        <f>IF(IDIR!L5=0,L5,0)</f>
        <v>0</v>
      </c>
      <c r="AD5">
        <f>IF(IDIR!M5=0,M5,0)</f>
        <v>0</v>
      </c>
      <c r="AE5">
        <f>IF(IDIR!N5=0,N5,0)</f>
        <v>0</v>
      </c>
      <c r="AF5">
        <f>IF(IDIR!O5=0,O5,0)</f>
        <v>0</v>
      </c>
      <c r="AG5">
        <f>IF(IDIR!P5=0,P5,0)</f>
        <v>0</v>
      </c>
      <c r="AH5">
        <f>IF(IDIR!Q5=0,Q5,0)</f>
        <v>0</v>
      </c>
      <c r="AJ5">
        <f>IF(W5=0,0,1)</f>
        <v>0</v>
      </c>
      <c r="AK5">
        <f aca="true" t="shared" si="1" ref="AK5:AU20">IF(X5=0,0,1)</f>
        <v>0</v>
      </c>
      <c r="AL5">
        <f t="shared" si="1"/>
        <v>0</v>
      </c>
      <c r="AM5">
        <f t="shared" si="1"/>
        <v>0</v>
      </c>
      <c r="AN5">
        <f t="shared" si="1"/>
        <v>0</v>
      </c>
      <c r="AO5">
        <f t="shared" si="1"/>
        <v>0</v>
      </c>
      <c r="AP5">
        <f t="shared" si="1"/>
        <v>0</v>
      </c>
      <c r="AQ5">
        <f t="shared" si="1"/>
        <v>0</v>
      </c>
      <c r="AR5">
        <f t="shared" si="1"/>
        <v>0</v>
      </c>
      <c r="AS5">
        <f t="shared" si="1"/>
        <v>0</v>
      </c>
      <c r="AT5">
        <f t="shared" si="1"/>
        <v>0</v>
      </c>
      <c r="AU5">
        <f t="shared" si="1"/>
        <v>0</v>
      </c>
    </row>
    <row r="6" spans="1:47" ht="12.75">
      <c r="A6" s="3">
        <v>0.0625</v>
      </c>
      <c r="B6">
        <f>IDIR!B6</f>
        <v>0</v>
      </c>
      <c r="C6">
        <f>IDIR!C6</f>
        <v>91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S6" s="13">
        <v>0</v>
      </c>
      <c r="T6" s="12">
        <f>IF(SUM(W32:AH32)=0,0,SUM(W32:AH32)/SUM(vetületek!F6:Q6))</f>
        <v>0</v>
      </c>
      <c r="U6" s="12">
        <f t="shared" si="0"/>
        <v>0</v>
      </c>
      <c r="W6">
        <f>IF(IDIR!F6=0,F6,0)</f>
        <v>0</v>
      </c>
      <c r="X6">
        <f>IF(IDIR!G6=0,G6,0)</f>
        <v>0</v>
      </c>
      <c r="Y6">
        <f>IF(IDIR!H6=0,H6,0)</f>
        <v>0</v>
      </c>
      <c r="Z6">
        <f>IF(IDIR!I6=0,I6,0)</f>
        <v>0</v>
      </c>
      <c r="AA6">
        <f>IF(IDIR!J6=0,J6,0)</f>
        <v>0</v>
      </c>
      <c r="AB6">
        <f>IF(IDIR!K6=0,K6,0)</f>
        <v>0</v>
      </c>
      <c r="AC6">
        <f>IF(IDIR!L6=0,L6,0)</f>
        <v>0</v>
      </c>
      <c r="AD6">
        <f>IF(IDIR!M6=0,M6,0)</f>
        <v>0</v>
      </c>
      <c r="AE6">
        <f>IF(IDIR!N6=0,N6,0)</f>
        <v>0</v>
      </c>
      <c r="AF6">
        <f>IF(IDIR!O6=0,O6,0)</f>
        <v>0</v>
      </c>
      <c r="AG6">
        <f>IF(IDIR!P6=0,P6,0)</f>
        <v>0</v>
      </c>
      <c r="AH6">
        <f>IF(IDIR!Q6=0,Q6,0)</f>
        <v>0</v>
      </c>
      <c r="AJ6">
        <f aca="true" t="shared" si="2" ref="AJ6:AJ28">IF(W6=0,0,1)</f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0</v>
      </c>
      <c r="AO6">
        <f t="shared" si="1"/>
        <v>0</v>
      </c>
      <c r="AP6">
        <f t="shared" si="1"/>
        <v>0</v>
      </c>
      <c r="AQ6">
        <f t="shared" si="1"/>
        <v>0</v>
      </c>
      <c r="AR6">
        <f t="shared" si="1"/>
        <v>0</v>
      </c>
      <c r="AS6">
        <f t="shared" si="1"/>
        <v>0</v>
      </c>
      <c r="AT6">
        <f t="shared" si="1"/>
        <v>0</v>
      </c>
      <c r="AU6">
        <f t="shared" si="1"/>
        <v>0</v>
      </c>
    </row>
    <row r="7" spans="1:47" ht="12.75">
      <c r="A7" s="3">
        <v>0.104166666666667</v>
      </c>
      <c r="B7">
        <f>IDIR!B7</f>
        <v>0</v>
      </c>
      <c r="C7">
        <f>IDIR!C7</f>
        <v>91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S7" s="13">
        <v>0</v>
      </c>
      <c r="T7" s="12">
        <f>IF(SUM(W33:AH33)=0,0,SUM(W33:AH33)/SUM(vetületek!F7:Q7))</f>
        <v>0</v>
      </c>
      <c r="U7" s="12">
        <f t="shared" si="0"/>
        <v>0</v>
      </c>
      <c r="W7">
        <f>IF(IDIR!F7=0,F7,0)</f>
        <v>0</v>
      </c>
      <c r="X7">
        <f>IF(IDIR!G7=0,G7,0)</f>
        <v>0</v>
      </c>
      <c r="Y7">
        <f>IF(IDIR!H7=0,H7,0)</f>
        <v>0</v>
      </c>
      <c r="Z7">
        <f>IF(IDIR!I7=0,I7,0)</f>
        <v>0</v>
      </c>
      <c r="AA7">
        <f>IF(IDIR!J7=0,J7,0)</f>
        <v>0</v>
      </c>
      <c r="AB7">
        <f>IF(IDIR!K7=0,K7,0)</f>
        <v>0</v>
      </c>
      <c r="AC7">
        <f>IF(IDIR!L7=0,L7,0)</f>
        <v>0</v>
      </c>
      <c r="AD7">
        <f>IF(IDIR!M7=0,M7,0)</f>
        <v>0</v>
      </c>
      <c r="AE7">
        <f>IF(IDIR!N7=0,N7,0)</f>
        <v>0</v>
      </c>
      <c r="AF7">
        <f>IF(IDIR!O7=0,O7,0)</f>
        <v>0</v>
      </c>
      <c r="AG7">
        <f>IF(IDIR!P7=0,P7,0)</f>
        <v>0</v>
      </c>
      <c r="AH7">
        <f>IF(IDIR!Q7=0,Q7,0)</f>
        <v>0</v>
      </c>
      <c r="AJ7">
        <f t="shared" si="2"/>
        <v>0</v>
      </c>
      <c r="AK7">
        <f t="shared" si="1"/>
        <v>0</v>
      </c>
      <c r="AL7">
        <f t="shared" si="1"/>
        <v>0</v>
      </c>
      <c r="AM7">
        <f t="shared" si="1"/>
        <v>0</v>
      </c>
      <c r="AN7">
        <f t="shared" si="1"/>
        <v>0</v>
      </c>
      <c r="AO7">
        <f t="shared" si="1"/>
        <v>0</v>
      </c>
      <c r="AP7">
        <f t="shared" si="1"/>
        <v>0</v>
      </c>
      <c r="AQ7">
        <f t="shared" si="1"/>
        <v>0</v>
      </c>
      <c r="AR7">
        <f t="shared" si="1"/>
        <v>0</v>
      </c>
      <c r="AS7">
        <f t="shared" si="1"/>
        <v>0</v>
      </c>
      <c r="AT7">
        <f t="shared" si="1"/>
        <v>0</v>
      </c>
      <c r="AU7">
        <f t="shared" si="1"/>
        <v>0</v>
      </c>
    </row>
    <row r="8" spans="1:47" ht="12.75">
      <c r="A8" s="3">
        <v>0.145833333333333</v>
      </c>
      <c r="B8">
        <f>IDIR!B8</f>
        <v>0</v>
      </c>
      <c r="C8">
        <f>IDIR!C8</f>
        <v>91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S8" s="13">
        <v>0</v>
      </c>
      <c r="T8" s="12">
        <f>IF(SUM(W34:AH34)=0,0,SUM(W34:AH34)/SUM(vetületek!F8:Q8))</f>
        <v>0</v>
      </c>
      <c r="U8" s="12">
        <f t="shared" si="0"/>
        <v>0</v>
      </c>
      <c r="W8">
        <f>IF(IDIR!F8=0,F8,0)</f>
        <v>0</v>
      </c>
      <c r="X8">
        <f>IF(IDIR!G8=0,G8,0)</f>
        <v>0</v>
      </c>
      <c r="Y8">
        <f>IF(IDIR!H8=0,H8,0)</f>
        <v>0</v>
      </c>
      <c r="Z8">
        <f>IF(IDIR!I8=0,I8,0)</f>
        <v>0</v>
      </c>
      <c r="AA8">
        <f>IF(IDIR!J8=0,J8,0)</f>
        <v>0</v>
      </c>
      <c r="AB8">
        <f>IF(IDIR!K8=0,K8,0)</f>
        <v>0</v>
      </c>
      <c r="AC8">
        <f>IF(IDIR!L8=0,L8,0)</f>
        <v>0</v>
      </c>
      <c r="AD8">
        <f>IF(IDIR!M8=0,M8,0)</f>
        <v>0</v>
      </c>
      <c r="AE8">
        <f>IF(IDIR!N8=0,N8,0)</f>
        <v>0</v>
      </c>
      <c r="AF8">
        <f>IF(IDIR!O8=0,O8,0)</f>
        <v>0</v>
      </c>
      <c r="AG8">
        <f>IF(IDIR!P8=0,P8,0)</f>
        <v>0</v>
      </c>
      <c r="AH8">
        <f>IF(IDIR!Q8=0,Q8,0)</f>
        <v>0</v>
      </c>
      <c r="AJ8">
        <f t="shared" si="2"/>
        <v>0</v>
      </c>
      <c r="AK8">
        <f t="shared" si="1"/>
        <v>0</v>
      </c>
      <c r="AL8">
        <f t="shared" si="1"/>
        <v>0</v>
      </c>
      <c r="AM8">
        <f t="shared" si="1"/>
        <v>0</v>
      </c>
      <c r="AN8">
        <f t="shared" si="1"/>
        <v>0</v>
      </c>
      <c r="AO8">
        <f t="shared" si="1"/>
        <v>0</v>
      </c>
      <c r="AP8">
        <f t="shared" si="1"/>
        <v>0</v>
      </c>
      <c r="AQ8">
        <f t="shared" si="1"/>
        <v>0</v>
      </c>
      <c r="AR8">
        <f t="shared" si="1"/>
        <v>0</v>
      </c>
      <c r="AS8">
        <f t="shared" si="1"/>
        <v>0</v>
      </c>
      <c r="AT8">
        <f t="shared" si="1"/>
        <v>0</v>
      </c>
      <c r="AU8">
        <f t="shared" si="1"/>
        <v>0</v>
      </c>
    </row>
    <row r="9" spans="1:47" ht="12.75">
      <c r="A9" s="3">
        <v>0.1875</v>
      </c>
      <c r="B9">
        <f>IDIR!B9</f>
        <v>53</v>
      </c>
      <c r="C9">
        <f>IDIR!C9</f>
        <v>90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S9" s="13">
        <v>0</v>
      </c>
      <c r="T9" s="12">
        <f>IF(SUM(W35:AH35)=0,0,SUM(W35:AH35)/SUM(vetületek!F9:Q9))</f>
        <v>0</v>
      </c>
      <c r="U9" s="12">
        <f t="shared" si="0"/>
        <v>0</v>
      </c>
      <c r="W9">
        <f>IF(IDIR!F9=0,F9,0)</f>
        <v>0</v>
      </c>
      <c r="X9">
        <f>IF(IDIR!G9=0,G9,0)</f>
        <v>0</v>
      </c>
      <c r="Y9">
        <f>IF(IDIR!H9=0,H9,0)</f>
        <v>0</v>
      </c>
      <c r="Z9">
        <f>IF(IDIR!I9=0,I9,0)</f>
        <v>0</v>
      </c>
      <c r="AA9">
        <f>IF(IDIR!J9=0,J9,0)</f>
        <v>0</v>
      </c>
      <c r="AB9">
        <f>IF(IDIR!K9=0,K9,0)</f>
        <v>0</v>
      </c>
      <c r="AC9">
        <f>IF(IDIR!L9=0,L9,0)</f>
        <v>0</v>
      </c>
      <c r="AD9">
        <f>IF(IDIR!M9=0,M9,0)</f>
        <v>0</v>
      </c>
      <c r="AE9">
        <f>IF(IDIR!N9=0,N9,0)</f>
        <v>0</v>
      </c>
      <c r="AF9">
        <f>IF(IDIR!O9=0,O9,0)</f>
        <v>0</v>
      </c>
      <c r="AG9">
        <f>IF(IDIR!P9=0,P9,0)</f>
        <v>0</v>
      </c>
      <c r="AH9">
        <f>IF(IDIR!Q9=0,Q9,0)</f>
        <v>0</v>
      </c>
      <c r="AJ9">
        <f t="shared" si="2"/>
        <v>0</v>
      </c>
      <c r="AK9">
        <f t="shared" si="1"/>
        <v>0</v>
      </c>
      <c r="AL9">
        <f t="shared" si="1"/>
        <v>0</v>
      </c>
      <c r="AM9">
        <f t="shared" si="1"/>
        <v>0</v>
      </c>
      <c r="AN9">
        <f t="shared" si="1"/>
        <v>0</v>
      </c>
      <c r="AO9">
        <f t="shared" si="1"/>
        <v>0</v>
      </c>
      <c r="AP9">
        <f t="shared" si="1"/>
        <v>0</v>
      </c>
      <c r="AQ9">
        <f t="shared" si="1"/>
        <v>0</v>
      </c>
      <c r="AR9">
        <f t="shared" si="1"/>
        <v>0</v>
      </c>
      <c r="AS9">
        <f t="shared" si="1"/>
        <v>0</v>
      </c>
      <c r="AT9">
        <f t="shared" si="1"/>
        <v>0</v>
      </c>
      <c r="AU9">
        <f t="shared" si="1"/>
        <v>0</v>
      </c>
    </row>
    <row r="10" spans="1:47" ht="12.75">
      <c r="A10" s="3">
        <v>0.229166666666666</v>
      </c>
      <c r="B10">
        <f>IDIR!B10</f>
        <v>58</v>
      </c>
      <c r="C10">
        <f>IDIR!C10</f>
        <v>86</v>
      </c>
      <c r="E10" s="10">
        <v>21</v>
      </c>
      <c r="F10" s="10">
        <v>19</v>
      </c>
      <c r="G10" s="10">
        <v>22</v>
      </c>
      <c r="H10" s="10">
        <v>23</v>
      </c>
      <c r="I10" s="10">
        <v>22</v>
      </c>
      <c r="J10" s="10">
        <v>19</v>
      </c>
      <c r="K10" s="10">
        <v>14</v>
      </c>
      <c r="L10" s="10">
        <v>14</v>
      </c>
      <c r="M10" s="10">
        <v>14</v>
      </c>
      <c r="N10" s="10">
        <v>14</v>
      </c>
      <c r="O10" s="10">
        <v>14</v>
      </c>
      <c r="P10" s="10">
        <v>14</v>
      </c>
      <c r="Q10" s="10">
        <v>14</v>
      </c>
      <c r="S10" s="14">
        <v>14</v>
      </c>
      <c r="T10" s="12">
        <f>IF(SUM(W36:AH36)=0,0,SUM(W36:AH36)/SUM(vetületek!F10:Q10))</f>
        <v>9.319649035291896</v>
      </c>
      <c r="U10" s="12">
        <f t="shared" si="0"/>
        <v>20.34989390872606</v>
      </c>
      <c r="W10">
        <f>IF(IDIR!F10=0,F10,0)</f>
        <v>0</v>
      </c>
      <c r="X10">
        <f>IF(IDIR!G10=0,G10,0)</f>
        <v>0</v>
      </c>
      <c r="Y10">
        <f>IF(IDIR!H10=0,H10,0)</f>
        <v>0</v>
      </c>
      <c r="Z10">
        <f>IF(IDIR!I10=0,I10,0)</f>
        <v>0</v>
      </c>
      <c r="AA10">
        <f>IF(IDIR!J10=0,J10,0)</f>
        <v>0</v>
      </c>
      <c r="AB10">
        <f>IF(IDIR!K10=0,K10,0)</f>
        <v>14</v>
      </c>
      <c r="AC10">
        <f>IF(IDIR!L10=0,L10,0)</f>
        <v>14</v>
      </c>
      <c r="AD10">
        <f>IF(IDIR!M10=0,M10,0)</f>
        <v>14</v>
      </c>
      <c r="AE10">
        <f>IF(IDIR!N10=0,N10,0)</f>
        <v>14</v>
      </c>
      <c r="AF10">
        <f>IF(IDIR!O10=0,O10,0)</f>
        <v>14</v>
      </c>
      <c r="AG10">
        <f>IF(IDIR!P10=0,P10,0)</f>
        <v>14</v>
      </c>
      <c r="AH10">
        <f>IF(IDIR!Q10=0,Q10,0)</f>
        <v>0</v>
      </c>
      <c r="AJ10">
        <f t="shared" si="2"/>
        <v>0</v>
      </c>
      <c r="AK10">
        <f t="shared" si="1"/>
        <v>0</v>
      </c>
      <c r="AL10">
        <f t="shared" si="1"/>
        <v>0</v>
      </c>
      <c r="AM10">
        <f t="shared" si="1"/>
        <v>0</v>
      </c>
      <c r="AN10">
        <f t="shared" si="1"/>
        <v>0</v>
      </c>
      <c r="AO10">
        <f t="shared" si="1"/>
        <v>1</v>
      </c>
      <c r="AP10">
        <f t="shared" si="1"/>
        <v>1</v>
      </c>
      <c r="AQ10">
        <f t="shared" si="1"/>
        <v>1</v>
      </c>
      <c r="AR10">
        <f t="shared" si="1"/>
        <v>1</v>
      </c>
      <c r="AS10">
        <f t="shared" si="1"/>
        <v>1</v>
      </c>
      <c r="AT10">
        <f t="shared" si="1"/>
        <v>1</v>
      </c>
      <c r="AU10">
        <f t="shared" si="1"/>
        <v>0</v>
      </c>
    </row>
    <row r="11" spans="1:47" ht="12.75">
      <c r="A11" s="3">
        <v>0.270833333333333</v>
      </c>
      <c r="B11">
        <f>IDIR!B11</f>
        <v>69</v>
      </c>
      <c r="C11">
        <f>IDIR!C11</f>
        <v>78</v>
      </c>
      <c r="E11" s="10">
        <v>70</v>
      </c>
      <c r="F11" s="10">
        <v>55</v>
      </c>
      <c r="G11" s="10">
        <v>66</v>
      </c>
      <c r="H11" s="10">
        <v>72</v>
      </c>
      <c r="I11" s="10">
        <v>70</v>
      </c>
      <c r="J11" s="10">
        <v>62</v>
      </c>
      <c r="K11" s="10">
        <v>48</v>
      </c>
      <c r="L11" s="10">
        <v>44</v>
      </c>
      <c r="M11" s="10">
        <v>44</v>
      </c>
      <c r="N11" s="10">
        <v>44</v>
      </c>
      <c r="O11" s="10">
        <v>44</v>
      </c>
      <c r="P11" s="10">
        <v>44</v>
      </c>
      <c r="Q11" s="10">
        <v>44</v>
      </c>
      <c r="S11" s="13">
        <v>44</v>
      </c>
      <c r="T11" s="12">
        <f>IF(SUM(W37:AH37)=0,0,SUM(W37:AH37)/SUM(vetületek!F11:Q11))</f>
        <v>29.000399481018643</v>
      </c>
      <c r="U11" s="12">
        <f aca="true" t="shared" si="3" ref="U11:U28">E11-T11*COS(C11*3.1415926/180)</f>
        <v>63.97047725077319</v>
      </c>
      <c r="W11">
        <f>IF(IDIR!F11=0,F11,0)</f>
        <v>0</v>
      </c>
      <c r="X11">
        <f>IF(IDIR!G11=0,G11,0)</f>
        <v>0</v>
      </c>
      <c r="Y11">
        <f>IF(IDIR!H11=0,H11,0)</f>
        <v>0</v>
      </c>
      <c r="Z11">
        <f>IF(IDIR!I11=0,I11,0)</f>
        <v>0</v>
      </c>
      <c r="AA11">
        <f>IF(IDIR!J11=0,J11,0)</f>
        <v>0</v>
      </c>
      <c r="AB11">
        <f>IF(IDIR!K11=0,K11,0)</f>
        <v>0</v>
      </c>
      <c r="AC11">
        <f>IF(IDIR!L11=0,L11,0)</f>
        <v>44</v>
      </c>
      <c r="AD11">
        <f>IF(IDIR!M11=0,M11,0)</f>
        <v>44</v>
      </c>
      <c r="AE11">
        <f>IF(IDIR!N11=0,N11,0)</f>
        <v>44</v>
      </c>
      <c r="AF11">
        <f>IF(IDIR!O11=0,O11,0)</f>
        <v>44</v>
      </c>
      <c r="AG11">
        <f>IF(IDIR!P11=0,P11,0)</f>
        <v>44</v>
      </c>
      <c r="AH11">
        <f>IF(IDIR!Q11=0,Q11,0)</f>
        <v>44</v>
      </c>
      <c r="AJ11">
        <f t="shared" si="2"/>
        <v>0</v>
      </c>
      <c r="AK11">
        <f t="shared" si="1"/>
        <v>0</v>
      </c>
      <c r="AL11">
        <f t="shared" si="1"/>
        <v>0</v>
      </c>
      <c r="AM11">
        <f t="shared" si="1"/>
        <v>0</v>
      </c>
      <c r="AN11">
        <f t="shared" si="1"/>
        <v>0</v>
      </c>
      <c r="AO11">
        <f t="shared" si="1"/>
        <v>0</v>
      </c>
      <c r="AP11">
        <f t="shared" si="1"/>
        <v>1</v>
      </c>
      <c r="AQ11">
        <f t="shared" si="1"/>
        <v>1</v>
      </c>
      <c r="AR11">
        <f t="shared" si="1"/>
        <v>1</v>
      </c>
      <c r="AS11">
        <f t="shared" si="1"/>
        <v>1</v>
      </c>
      <c r="AT11">
        <f t="shared" si="1"/>
        <v>1</v>
      </c>
      <c r="AU11">
        <f t="shared" si="1"/>
        <v>1</v>
      </c>
    </row>
    <row r="12" spans="1:47" ht="12.75">
      <c r="A12" s="3">
        <v>0.3125</v>
      </c>
      <c r="B12">
        <f>IDIR!B12</f>
        <v>79</v>
      </c>
      <c r="C12">
        <f>IDIR!C12</f>
        <v>68</v>
      </c>
      <c r="E12" s="10">
        <v>102</v>
      </c>
      <c r="F12" s="10">
        <v>86</v>
      </c>
      <c r="G12" s="10">
        <v>105</v>
      </c>
      <c r="H12" s="10">
        <v>116</v>
      </c>
      <c r="I12" s="10">
        <v>119</v>
      </c>
      <c r="J12" s="10">
        <v>109</v>
      </c>
      <c r="K12" s="10">
        <v>91</v>
      </c>
      <c r="L12" s="10">
        <v>78</v>
      </c>
      <c r="M12" s="10">
        <v>78</v>
      </c>
      <c r="N12" s="10">
        <v>78</v>
      </c>
      <c r="O12" s="10">
        <v>78</v>
      </c>
      <c r="P12" s="10">
        <v>78</v>
      </c>
      <c r="Q12" s="10">
        <v>78</v>
      </c>
      <c r="S12" s="13">
        <v>78</v>
      </c>
      <c r="T12" s="12">
        <f>IF(SUM(W38:AH38)=0,0,SUM(W38:AH38)/SUM(vetületek!F12:Q12))</f>
        <v>44.21266193348547</v>
      </c>
      <c r="U12" s="12">
        <f t="shared" si="3"/>
        <v>85.43764449733762</v>
      </c>
      <c r="W12">
        <f>IF(IDIR!F12=0,F12,0)</f>
        <v>0</v>
      </c>
      <c r="X12">
        <f>IF(IDIR!G12=0,G12,0)</f>
        <v>0</v>
      </c>
      <c r="Y12">
        <f>IF(IDIR!H12=0,H12,0)</f>
        <v>0</v>
      </c>
      <c r="Z12">
        <f>IF(IDIR!I12=0,I12,0)</f>
        <v>0</v>
      </c>
      <c r="AA12">
        <f>IF(IDIR!J12=0,J12,0)</f>
        <v>0</v>
      </c>
      <c r="AB12">
        <f>IF(IDIR!K12=0,K12,0)</f>
        <v>0</v>
      </c>
      <c r="AC12">
        <f>IF(IDIR!L12=0,L12,0)</f>
        <v>78</v>
      </c>
      <c r="AD12">
        <f>IF(IDIR!M12=0,M12,0)</f>
        <v>78</v>
      </c>
      <c r="AE12">
        <f>IF(IDIR!N12=0,N12,0)</f>
        <v>78</v>
      </c>
      <c r="AF12">
        <f>IF(IDIR!O12=0,O12,0)</f>
        <v>78</v>
      </c>
      <c r="AG12">
        <f>IF(IDIR!P12=0,P12,0)</f>
        <v>78</v>
      </c>
      <c r="AH12">
        <f>IF(IDIR!Q12=0,Q12,0)</f>
        <v>78</v>
      </c>
      <c r="AJ12">
        <f t="shared" si="2"/>
        <v>0</v>
      </c>
      <c r="AK12">
        <f t="shared" si="1"/>
        <v>0</v>
      </c>
      <c r="AL12">
        <f t="shared" si="1"/>
        <v>0</v>
      </c>
      <c r="AM12">
        <f t="shared" si="1"/>
        <v>0</v>
      </c>
      <c r="AN12">
        <f t="shared" si="1"/>
        <v>0</v>
      </c>
      <c r="AO12">
        <f t="shared" si="1"/>
        <v>0</v>
      </c>
      <c r="AP12">
        <f t="shared" si="1"/>
        <v>1</v>
      </c>
      <c r="AQ12">
        <f t="shared" si="1"/>
        <v>1</v>
      </c>
      <c r="AR12">
        <f t="shared" si="1"/>
        <v>1</v>
      </c>
      <c r="AS12">
        <f t="shared" si="1"/>
        <v>1</v>
      </c>
      <c r="AT12">
        <f t="shared" si="1"/>
        <v>1</v>
      </c>
      <c r="AU12">
        <f t="shared" si="1"/>
        <v>1</v>
      </c>
    </row>
    <row r="13" spans="1:47" ht="12.75">
      <c r="A13" s="3">
        <v>0.354166666666666</v>
      </c>
      <c r="B13">
        <f>IDIR!B13</f>
        <v>90</v>
      </c>
      <c r="C13">
        <f>IDIR!C13</f>
        <v>58</v>
      </c>
      <c r="E13" s="10">
        <v>136</v>
      </c>
      <c r="F13" s="10">
        <v>110</v>
      </c>
      <c r="G13" s="10">
        <v>134</v>
      </c>
      <c r="H13" s="10">
        <v>150</v>
      </c>
      <c r="I13" s="10">
        <v>155</v>
      </c>
      <c r="J13" s="10">
        <v>148</v>
      </c>
      <c r="K13" s="10">
        <v>133</v>
      </c>
      <c r="L13" s="10">
        <v>110</v>
      </c>
      <c r="M13" s="10">
        <v>110</v>
      </c>
      <c r="N13" s="10">
        <v>110</v>
      </c>
      <c r="O13" s="10">
        <v>110</v>
      </c>
      <c r="P13" s="10">
        <v>110</v>
      </c>
      <c r="Q13" s="10">
        <v>110</v>
      </c>
      <c r="S13" s="13">
        <v>110</v>
      </c>
      <c r="T13" s="12">
        <f>IF(SUM(W39:AH39)=0,0,SUM(W39:AH39)/SUM(vetületek!F13:Q13))</f>
        <v>53.71318316094864</v>
      </c>
      <c r="U13" s="12">
        <f t="shared" si="3"/>
        <v>107.5363487131539</v>
      </c>
      <c r="W13">
        <f>IF(IDIR!F13=0,F13,0)</f>
        <v>110</v>
      </c>
      <c r="X13">
        <f>IF(IDIR!G13=0,G13,0)</f>
        <v>0</v>
      </c>
      <c r="Y13">
        <f>IF(IDIR!H13=0,H13,0)</f>
        <v>0</v>
      </c>
      <c r="Z13">
        <f>IF(IDIR!I13=0,I13,0)</f>
        <v>0</v>
      </c>
      <c r="AA13">
        <f>IF(IDIR!J13=0,J13,0)</f>
        <v>0</v>
      </c>
      <c r="AB13">
        <f>IF(IDIR!K13=0,K13,0)</f>
        <v>0</v>
      </c>
      <c r="AC13">
        <f>IF(IDIR!L13=0,L13,0)</f>
        <v>110</v>
      </c>
      <c r="AD13">
        <f>IF(IDIR!M13=0,M13,0)</f>
        <v>110</v>
      </c>
      <c r="AE13">
        <f>IF(IDIR!N13=0,N13,0)</f>
        <v>110</v>
      </c>
      <c r="AF13">
        <f>IF(IDIR!O13=0,O13,0)</f>
        <v>110</v>
      </c>
      <c r="AG13">
        <f>IF(IDIR!P13=0,P13,0)</f>
        <v>110</v>
      </c>
      <c r="AH13">
        <f>IF(IDIR!Q13=0,Q13,0)</f>
        <v>110</v>
      </c>
      <c r="AJ13">
        <f t="shared" si="2"/>
        <v>1</v>
      </c>
      <c r="AK13">
        <f t="shared" si="1"/>
        <v>0</v>
      </c>
      <c r="AL13">
        <f t="shared" si="1"/>
        <v>0</v>
      </c>
      <c r="AM13">
        <f t="shared" si="1"/>
        <v>0</v>
      </c>
      <c r="AN13">
        <f t="shared" si="1"/>
        <v>0</v>
      </c>
      <c r="AO13">
        <f t="shared" si="1"/>
        <v>0</v>
      </c>
      <c r="AP13">
        <f t="shared" si="1"/>
        <v>1</v>
      </c>
      <c r="AQ13">
        <f t="shared" si="1"/>
        <v>1</v>
      </c>
      <c r="AR13">
        <f t="shared" si="1"/>
        <v>1</v>
      </c>
      <c r="AS13">
        <f t="shared" si="1"/>
        <v>1</v>
      </c>
      <c r="AT13">
        <f t="shared" si="1"/>
        <v>1</v>
      </c>
      <c r="AU13">
        <f t="shared" si="1"/>
        <v>1</v>
      </c>
    </row>
    <row r="14" spans="1:47" ht="12.75">
      <c r="A14" s="3">
        <v>0.395833333333333</v>
      </c>
      <c r="B14">
        <f>IDIR!B14</f>
        <v>102</v>
      </c>
      <c r="C14">
        <f>IDIR!C14</f>
        <v>48</v>
      </c>
      <c r="E14" s="10">
        <v>157</v>
      </c>
      <c r="F14" s="10">
        <v>140</v>
      </c>
      <c r="G14" s="10">
        <v>151</v>
      </c>
      <c r="H14" s="10">
        <v>167</v>
      </c>
      <c r="I14" s="10">
        <v>177</v>
      </c>
      <c r="J14" s="10">
        <v>176</v>
      </c>
      <c r="K14" s="10">
        <v>165</v>
      </c>
      <c r="L14" s="10">
        <v>148</v>
      </c>
      <c r="M14" s="10">
        <v>140</v>
      </c>
      <c r="N14" s="10">
        <v>140</v>
      </c>
      <c r="O14" s="10">
        <v>140</v>
      </c>
      <c r="P14" s="10">
        <v>140</v>
      </c>
      <c r="Q14" s="10">
        <v>140</v>
      </c>
      <c r="S14" s="13">
        <v>140</v>
      </c>
      <c r="T14" s="12">
        <f>IF(SUM(W40:AH40)=0,0,SUM(W40:AH40)/SUM(vetületek!F14:Q14))</f>
        <v>50.2204796806214</v>
      </c>
      <c r="U14" s="12">
        <f t="shared" si="3"/>
        <v>123.3959394463319</v>
      </c>
      <c r="W14">
        <f>IF(IDIR!F14=0,F14,0)</f>
        <v>140</v>
      </c>
      <c r="X14">
        <f>IF(IDIR!G14=0,G14,0)</f>
        <v>0</v>
      </c>
      <c r="Y14">
        <f>IF(IDIR!H14=0,H14,0)</f>
        <v>0</v>
      </c>
      <c r="Z14">
        <f>IF(IDIR!I14=0,I14,0)</f>
        <v>0</v>
      </c>
      <c r="AA14">
        <f>IF(IDIR!J14=0,J14,0)</f>
        <v>0</v>
      </c>
      <c r="AB14">
        <f>IF(IDIR!K14=0,K14,0)</f>
        <v>0</v>
      </c>
      <c r="AC14">
        <f>IF(IDIR!L14=0,L14,0)</f>
        <v>0</v>
      </c>
      <c r="AD14">
        <f>IF(IDIR!M14=0,M14,0)</f>
        <v>140</v>
      </c>
      <c r="AE14">
        <f>IF(IDIR!N14=0,N14,0)</f>
        <v>140</v>
      </c>
      <c r="AF14">
        <f>IF(IDIR!O14=0,O14,0)</f>
        <v>140</v>
      </c>
      <c r="AG14">
        <f>IF(IDIR!P14=0,P14,0)</f>
        <v>140</v>
      </c>
      <c r="AH14">
        <f>IF(IDIR!Q14=0,Q14,0)</f>
        <v>140</v>
      </c>
      <c r="AJ14">
        <f t="shared" si="2"/>
        <v>1</v>
      </c>
      <c r="AK14">
        <f t="shared" si="1"/>
        <v>0</v>
      </c>
      <c r="AL14">
        <f t="shared" si="1"/>
        <v>0</v>
      </c>
      <c r="AM14">
        <f t="shared" si="1"/>
        <v>0</v>
      </c>
      <c r="AN14">
        <f t="shared" si="1"/>
        <v>0</v>
      </c>
      <c r="AO14">
        <f t="shared" si="1"/>
        <v>0</v>
      </c>
      <c r="AP14">
        <f t="shared" si="1"/>
        <v>0</v>
      </c>
      <c r="AQ14">
        <f t="shared" si="1"/>
        <v>1</v>
      </c>
      <c r="AR14">
        <f t="shared" si="1"/>
        <v>1</v>
      </c>
      <c r="AS14">
        <f t="shared" si="1"/>
        <v>1</v>
      </c>
      <c r="AT14">
        <f t="shared" si="1"/>
        <v>1</v>
      </c>
      <c r="AU14">
        <f t="shared" si="1"/>
        <v>1</v>
      </c>
    </row>
    <row r="15" spans="1:47" ht="12.75">
      <c r="A15" s="3">
        <v>0.4375</v>
      </c>
      <c r="B15">
        <f>IDIR!B15</f>
        <v>115</v>
      </c>
      <c r="C15">
        <f>IDIR!C15</f>
        <v>38</v>
      </c>
      <c r="E15" s="10">
        <v>166</v>
      </c>
      <c r="F15" s="10">
        <v>162</v>
      </c>
      <c r="G15" s="10">
        <v>164</v>
      </c>
      <c r="H15" s="10">
        <v>177</v>
      </c>
      <c r="I15" s="10">
        <v>186</v>
      </c>
      <c r="J15" s="10">
        <v>188</v>
      </c>
      <c r="K15" s="10">
        <v>184</v>
      </c>
      <c r="L15" s="10">
        <v>173</v>
      </c>
      <c r="M15" s="10">
        <v>162</v>
      </c>
      <c r="N15" s="10">
        <v>162</v>
      </c>
      <c r="O15" s="10">
        <v>162</v>
      </c>
      <c r="P15" s="10">
        <v>162</v>
      </c>
      <c r="Q15" s="10">
        <v>162</v>
      </c>
      <c r="S15" s="13">
        <v>162</v>
      </c>
      <c r="T15" s="12">
        <f>IF(SUM(W41:AH41)=0,0,SUM(W41:AH41)/SUM(vetületek!F15:Q15))</f>
        <v>42.687703531949225</v>
      </c>
      <c r="U15" s="12">
        <f t="shared" si="3"/>
        <v>132.3616302727189</v>
      </c>
      <c r="W15">
        <f>IF(IDIR!F15=0,F15,0)</f>
        <v>162</v>
      </c>
      <c r="X15">
        <f>IF(IDIR!G15=0,G15,0)</f>
        <v>0</v>
      </c>
      <c r="Y15">
        <f>IF(IDIR!H15=0,H15,0)</f>
        <v>0</v>
      </c>
      <c r="Z15">
        <f>IF(IDIR!I15=0,I15,0)</f>
        <v>0</v>
      </c>
      <c r="AA15">
        <f>IF(IDIR!J15=0,J15,0)</f>
        <v>0</v>
      </c>
      <c r="AB15">
        <f>IF(IDIR!K15=0,K15,0)</f>
        <v>0</v>
      </c>
      <c r="AC15">
        <f>IF(IDIR!L15=0,L15,0)</f>
        <v>0</v>
      </c>
      <c r="AD15">
        <f>IF(IDIR!M15=0,M15,0)</f>
        <v>162</v>
      </c>
      <c r="AE15">
        <f>IF(IDIR!N15=0,N15,0)</f>
        <v>162</v>
      </c>
      <c r="AF15">
        <f>IF(IDIR!O15=0,O15,0)</f>
        <v>162</v>
      </c>
      <c r="AG15">
        <f>IF(IDIR!P15=0,P15,0)</f>
        <v>162</v>
      </c>
      <c r="AH15">
        <f>IF(IDIR!Q15=0,Q15,0)</f>
        <v>162</v>
      </c>
      <c r="AJ15">
        <f t="shared" si="2"/>
        <v>1</v>
      </c>
      <c r="AK15">
        <f t="shared" si="1"/>
        <v>0</v>
      </c>
      <c r="AL15">
        <f t="shared" si="1"/>
        <v>0</v>
      </c>
      <c r="AM15">
        <f t="shared" si="1"/>
        <v>0</v>
      </c>
      <c r="AN15">
        <f t="shared" si="1"/>
        <v>0</v>
      </c>
      <c r="AO15">
        <f t="shared" si="1"/>
        <v>0</v>
      </c>
      <c r="AP15">
        <f t="shared" si="1"/>
        <v>0</v>
      </c>
      <c r="AQ15">
        <f t="shared" si="1"/>
        <v>1</v>
      </c>
      <c r="AR15">
        <f t="shared" si="1"/>
        <v>1</v>
      </c>
      <c r="AS15">
        <f t="shared" si="1"/>
        <v>1</v>
      </c>
      <c r="AT15">
        <f t="shared" si="1"/>
        <v>1</v>
      </c>
      <c r="AU15">
        <f t="shared" si="1"/>
        <v>1</v>
      </c>
    </row>
    <row r="16" spans="1:47" ht="12.75">
      <c r="A16" s="3">
        <v>0.479166666666666</v>
      </c>
      <c r="B16">
        <f>IDIR!B16</f>
        <v>136</v>
      </c>
      <c r="C16">
        <f>IDIR!C16</f>
        <v>30</v>
      </c>
      <c r="E16" s="10">
        <v>178</v>
      </c>
      <c r="F16" s="10">
        <v>179</v>
      </c>
      <c r="G16" s="10">
        <v>179</v>
      </c>
      <c r="H16" s="10">
        <v>183</v>
      </c>
      <c r="I16" s="10">
        <v>191</v>
      </c>
      <c r="J16" s="10">
        <v>194</v>
      </c>
      <c r="K16" s="10">
        <v>194</v>
      </c>
      <c r="L16" s="10">
        <v>191</v>
      </c>
      <c r="M16" s="10">
        <v>183</v>
      </c>
      <c r="N16" s="10">
        <v>179</v>
      </c>
      <c r="O16" s="10">
        <v>179</v>
      </c>
      <c r="P16" s="10">
        <v>179</v>
      </c>
      <c r="Q16" s="10">
        <v>179</v>
      </c>
      <c r="S16" s="13">
        <v>179</v>
      </c>
      <c r="T16" s="12">
        <f>IF(SUM(W42:AH42)=0,0,SUM(W42:AH42)/SUM(vetületek!F16:Q16))</f>
        <v>32.09845030359584</v>
      </c>
      <c r="U16" s="12">
        <f t="shared" si="3"/>
        <v>150.2019264716279</v>
      </c>
      <c r="W16">
        <f>IF(IDIR!F16=0,F16,0)</f>
        <v>179</v>
      </c>
      <c r="X16">
        <f>IF(IDIR!G16=0,G16,0)</f>
        <v>179</v>
      </c>
      <c r="Y16">
        <f>IF(IDIR!H16=0,H16,0)</f>
        <v>0</v>
      </c>
      <c r="Z16">
        <f>IF(IDIR!I16=0,I16,0)</f>
        <v>0</v>
      </c>
      <c r="AA16">
        <f>IF(IDIR!J16=0,J16,0)</f>
        <v>0</v>
      </c>
      <c r="AB16">
        <f>IF(IDIR!K16=0,K16,0)</f>
        <v>0</v>
      </c>
      <c r="AC16">
        <f>IF(IDIR!L16=0,L16,0)</f>
        <v>0</v>
      </c>
      <c r="AD16">
        <f>IF(IDIR!M16=0,M16,0)</f>
        <v>0</v>
      </c>
      <c r="AE16">
        <f>IF(IDIR!N16=0,N16,0)</f>
        <v>179</v>
      </c>
      <c r="AF16">
        <f>IF(IDIR!O16=0,O16,0)</f>
        <v>179</v>
      </c>
      <c r="AG16">
        <f>IF(IDIR!P16=0,P16,0)</f>
        <v>179</v>
      </c>
      <c r="AH16">
        <f>IF(IDIR!Q16=0,Q16,0)</f>
        <v>179</v>
      </c>
      <c r="AJ16">
        <f t="shared" si="2"/>
        <v>1</v>
      </c>
      <c r="AK16">
        <f t="shared" si="1"/>
        <v>1</v>
      </c>
      <c r="AL16">
        <f t="shared" si="1"/>
        <v>0</v>
      </c>
      <c r="AM16">
        <f t="shared" si="1"/>
        <v>0</v>
      </c>
      <c r="AN16">
        <f t="shared" si="1"/>
        <v>0</v>
      </c>
      <c r="AO16">
        <f t="shared" si="1"/>
        <v>0</v>
      </c>
      <c r="AP16">
        <f t="shared" si="1"/>
        <v>0</v>
      </c>
      <c r="AQ16">
        <f t="shared" si="1"/>
        <v>0</v>
      </c>
      <c r="AR16">
        <f t="shared" si="1"/>
        <v>1</v>
      </c>
      <c r="AS16">
        <f t="shared" si="1"/>
        <v>1</v>
      </c>
      <c r="AT16">
        <f t="shared" si="1"/>
        <v>1</v>
      </c>
      <c r="AU16">
        <f t="shared" si="1"/>
        <v>1</v>
      </c>
    </row>
    <row r="17" spans="1:47" ht="12.75">
      <c r="A17" s="3">
        <v>0.520833333333333</v>
      </c>
      <c r="B17">
        <f>IDIR!B17</f>
        <v>165</v>
      </c>
      <c r="C17">
        <f>IDIR!C17</f>
        <v>25</v>
      </c>
      <c r="E17" s="10">
        <v>188</v>
      </c>
      <c r="F17" s="10">
        <v>188</v>
      </c>
      <c r="G17" s="10">
        <v>188</v>
      </c>
      <c r="H17" s="10">
        <v>188</v>
      </c>
      <c r="I17" s="10">
        <v>191</v>
      </c>
      <c r="J17" s="10">
        <v>194</v>
      </c>
      <c r="K17" s="10">
        <v>197</v>
      </c>
      <c r="L17" s="10">
        <v>197</v>
      </c>
      <c r="M17" s="10">
        <v>194</v>
      </c>
      <c r="N17" s="10">
        <v>191</v>
      </c>
      <c r="O17" s="10">
        <v>188</v>
      </c>
      <c r="P17" s="10">
        <v>188</v>
      </c>
      <c r="Q17" s="10">
        <v>188</v>
      </c>
      <c r="S17" s="13">
        <v>188</v>
      </c>
      <c r="T17" s="12">
        <f>IF(SUM(W43:AH43)=0,0,SUM(W43:AH43)/SUM(vetületek!F17:Q17))</f>
        <v>22.04704921823387</v>
      </c>
      <c r="U17" s="12">
        <f t="shared" si="3"/>
        <v>168.01858754298405</v>
      </c>
      <c r="W17">
        <f>IF(IDIR!F17=0,F17,0)</f>
        <v>188</v>
      </c>
      <c r="X17">
        <f>IF(IDIR!G17=0,G17,0)</f>
        <v>188</v>
      </c>
      <c r="Y17">
        <f>IF(IDIR!H17=0,H17,0)</f>
        <v>188</v>
      </c>
      <c r="Z17">
        <f>IF(IDIR!I17=0,I17,0)</f>
        <v>0</v>
      </c>
      <c r="AA17">
        <f>IF(IDIR!J17=0,J17,0)</f>
        <v>0</v>
      </c>
      <c r="AB17">
        <f>IF(IDIR!K17=0,K17,0)</f>
        <v>0</v>
      </c>
      <c r="AC17">
        <f>IF(IDIR!L17=0,L17,0)</f>
        <v>0</v>
      </c>
      <c r="AD17">
        <f>IF(IDIR!M17=0,M17,0)</f>
        <v>0</v>
      </c>
      <c r="AE17">
        <f>IF(IDIR!N17=0,N17,0)</f>
        <v>0</v>
      </c>
      <c r="AF17">
        <f>IF(IDIR!O17=0,O17,0)</f>
        <v>188</v>
      </c>
      <c r="AG17">
        <f>IF(IDIR!P17=0,P17,0)</f>
        <v>188</v>
      </c>
      <c r="AH17">
        <f>IF(IDIR!Q17=0,Q17,0)</f>
        <v>188</v>
      </c>
      <c r="AJ17">
        <f t="shared" si="2"/>
        <v>1</v>
      </c>
      <c r="AK17">
        <f t="shared" si="1"/>
        <v>1</v>
      </c>
      <c r="AL17">
        <f t="shared" si="1"/>
        <v>1</v>
      </c>
      <c r="AM17">
        <f t="shared" si="1"/>
        <v>0</v>
      </c>
      <c r="AN17">
        <f t="shared" si="1"/>
        <v>0</v>
      </c>
      <c r="AO17">
        <f t="shared" si="1"/>
        <v>0</v>
      </c>
      <c r="AP17">
        <f t="shared" si="1"/>
        <v>0</v>
      </c>
      <c r="AQ17">
        <f t="shared" si="1"/>
        <v>0</v>
      </c>
      <c r="AR17">
        <f t="shared" si="1"/>
        <v>0</v>
      </c>
      <c r="AS17">
        <f t="shared" si="1"/>
        <v>1</v>
      </c>
      <c r="AT17">
        <f t="shared" si="1"/>
        <v>1</v>
      </c>
      <c r="AU17">
        <f t="shared" si="1"/>
        <v>1</v>
      </c>
    </row>
    <row r="18" spans="1:47" ht="12.75">
      <c r="A18" s="3">
        <v>0.5625</v>
      </c>
      <c r="B18">
        <f>IDIR!B18</f>
        <v>195</v>
      </c>
      <c r="C18">
        <f>IDIR!C18</f>
        <v>25</v>
      </c>
      <c r="E18" s="10">
        <v>188</v>
      </c>
      <c r="F18" s="10">
        <v>188</v>
      </c>
      <c r="G18" s="10">
        <v>188</v>
      </c>
      <c r="H18" s="10">
        <v>188</v>
      </c>
      <c r="I18" s="10">
        <v>188</v>
      </c>
      <c r="J18" s="10">
        <v>191</v>
      </c>
      <c r="K18" s="10">
        <v>194</v>
      </c>
      <c r="L18" s="10">
        <v>197</v>
      </c>
      <c r="M18" s="10">
        <v>197</v>
      </c>
      <c r="N18" s="10">
        <v>194</v>
      </c>
      <c r="O18" s="10">
        <v>191</v>
      </c>
      <c r="P18" s="10">
        <v>188</v>
      </c>
      <c r="Q18" s="10">
        <v>188</v>
      </c>
      <c r="S18" s="13">
        <v>188</v>
      </c>
      <c r="T18" s="12">
        <f>IF(SUM(W44:AH44)=0,0,SUM(W44:AH44)/SUM(vetületek!F18:Q18))</f>
        <v>22.04704921823387</v>
      </c>
      <c r="U18" s="12">
        <f t="shared" si="3"/>
        <v>168.01858754298405</v>
      </c>
      <c r="W18">
        <f>IF(IDIR!F18=0,F18,0)</f>
        <v>188</v>
      </c>
      <c r="X18">
        <f>IF(IDIR!G18=0,G18,0)</f>
        <v>188</v>
      </c>
      <c r="Y18">
        <f>IF(IDIR!H18=0,H18,0)</f>
        <v>188</v>
      </c>
      <c r="Z18">
        <f>IF(IDIR!I18=0,I18,0)</f>
        <v>188</v>
      </c>
      <c r="AA18">
        <f>IF(IDIR!J18=0,J18,0)</f>
        <v>0</v>
      </c>
      <c r="AB18">
        <f>IF(IDIR!K18=0,K18,0)</f>
        <v>0</v>
      </c>
      <c r="AC18">
        <f>IF(IDIR!L18=0,L18,0)</f>
        <v>0</v>
      </c>
      <c r="AD18">
        <f>IF(IDIR!M18=0,M18,0)</f>
        <v>0</v>
      </c>
      <c r="AE18">
        <f>IF(IDIR!N18=0,N18,0)</f>
        <v>0</v>
      </c>
      <c r="AF18">
        <f>IF(IDIR!O18=0,O18,0)</f>
        <v>0</v>
      </c>
      <c r="AG18">
        <f>IF(IDIR!P18=0,P18,0)</f>
        <v>188</v>
      </c>
      <c r="AH18">
        <f>IF(IDIR!Q18=0,Q18,0)</f>
        <v>188</v>
      </c>
      <c r="AJ18">
        <f t="shared" si="2"/>
        <v>1</v>
      </c>
      <c r="AK18">
        <f t="shared" si="1"/>
        <v>1</v>
      </c>
      <c r="AL18">
        <f t="shared" si="1"/>
        <v>1</v>
      </c>
      <c r="AM18">
        <f t="shared" si="1"/>
        <v>1</v>
      </c>
      <c r="AN18">
        <f t="shared" si="1"/>
        <v>0</v>
      </c>
      <c r="AO18">
        <f t="shared" si="1"/>
        <v>0</v>
      </c>
      <c r="AP18">
        <f t="shared" si="1"/>
        <v>0</v>
      </c>
      <c r="AQ18">
        <f t="shared" si="1"/>
        <v>0</v>
      </c>
      <c r="AR18">
        <f t="shared" si="1"/>
        <v>0</v>
      </c>
      <c r="AS18">
        <f t="shared" si="1"/>
        <v>0</v>
      </c>
      <c r="AT18">
        <f t="shared" si="1"/>
        <v>1</v>
      </c>
      <c r="AU18">
        <f t="shared" si="1"/>
        <v>1</v>
      </c>
    </row>
    <row r="19" spans="1:47" ht="12.75">
      <c r="A19" s="3">
        <v>0.604166666666666</v>
      </c>
      <c r="B19">
        <f>IDIR!B19</f>
        <v>224</v>
      </c>
      <c r="C19">
        <f>IDIR!C19</f>
        <v>30</v>
      </c>
      <c r="E19" s="10">
        <v>178</v>
      </c>
      <c r="F19" s="10">
        <v>179</v>
      </c>
      <c r="G19" s="10">
        <v>179</v>
      </c>
      <c r="H19" s="10">
        <v>179</v>
      </c>
      <c r="I19" s="10">
        <v>179</v>
      </c>
      <c r="J19" s="10">
        <v>179</v>
      </c>
      <c r="K19" s="10">
        <v>183</v>
      </c>
      <c r="L19" s="10">
        <v>191</v>
      </c>
      <c r="M19" s="10">
        <v>194</v>
      </c>
      <c r="N19" s="10">
        <v>194</v>
      </c>
      <c r="O19" s="10">
        <v>191</v>
      </c>
      <c r="P19" s="10">
        <v>183</v>
      </c>
      <c r="Q19" s="10">
        <v>179</v>
      </c>
      <c r="S19" s="13">
        <v>179</v>
      </c>
      <c r="T19" s="12">
        <f>IF(SUM(W45:AH45)=0,0,SUM(W45:AH45)/SUM(vetületek!F19:Q19))</f>
        <v>32.09845030359585</v>
      </c>
      <c r="U19" s="12">
        <f t="shared" si="3"/>
        <v>150.2019264716279</v>
      </c>
      <c r="W19">
        <f>IF(IDIR!F19=0,F19,0)</f>
        <v>179</v>
      </c>
      <c r="X19">
        <f>IF(IDIR!G19=0,G19,0)</f>
        <v>179</v>
      </c>
      <c r="Y19">
        <f>IF(IDIR!H19=0,H19,0)</f>
        <v>179</v>
      </c>
      <c r="Z19">
        <f>IF(IDIR!I19=0,I19,0)</f>
        <v>179</v>
      </c>
      <c r="AA19">
        <f>IF(IDIR!J19=0,J19,0)</f>
        <v>179</v>
      </c>
      <c r="AB19">
        <f>IF(IDIR!K19=0,K19,0)</f>
        <v>0</v>
      </c>
      <c r="AC19">
        <f>IF(IDIR!L19=0,L19,0)</f>
        <v>0</v>
      </c>
      <c r="AD19">
        <f>IF(IDIR!M19=0,M19,0)</f>
        <v>0</v>
      </c>
      <c r="AE19">
        <f>IF(IDIR!N19=0,N19,0)</f>
        <v>0</v>
      </c>
      <c r="AF19">
        <f>IF(IDIR!O19=0,O19,0)</f>
        <v>0</v>
      </c>
      <c r="AG19">
        <f>IF(IDIR!P19=0,P19,0)</f>
        <v>0</v>
      </c>
      <c r="AH19">
        <f>IF(IDIR!Q19=0,Q19,0)</f>
        <v>179</v>
      </c>
      <c r="AJ19">
        <f t="shared" si="2"/>
        <v>1</v>
      </c>
      <c r="AK19">
        <f t="shared" si="1"/>
        <v>1</v>
      </c>
      <c r="AL19">
        <f t="shared" si="1"/>
        <v>1</v>
      </c>
      <c r="AM19">
        <f t="shared" si="1"/>
        <v>1</v>
      </c>
      <c r="AN19">
        <f t="shared" si="1"/>
        <v>1</v>
      </c>
      <c r="AO19">
        <f t="shared" si="1"/>
        <v>0</v>
      </c>
      <c r="AP19">
        <f t="shared" si="1"/>
        <v>0</v>
      </c>
      <c r="AQ19">
        <f t="shared" si="1"/>
        <v>0</v>
      </c>
      <c r="AR19">
        <f t="shared" si="1"/>
        <v>0</v>
      </c>
      <c r="AS19">
        <f t="shared" si="1"/>
        <v>0</v>
      </c>
      <c r="AT19">
        <f t="shared" si="1"/>
        <v>0</v>
      </c>
      <c r="AU19">
        <f t="shared" si="1"/>
        <v>1</v>
      </c>
    </row>
    <row r="20" spans="1:47" ht="12.75">
      <c r="A20" s="3">
        <v>0.645833333333333</v>
      </c>
      <c r="B20">
        <f>IDIR!B20</f>
        <v>245</v>
      </c>
      <c r="C20">
        <f>IDIR!C20</f>
        <v>38</v>
      </c>
      <c r="E20" s="10">
        <v>166</v>
      </c>
      <c r="F20" s="10">
        <v>162</v>
      </c>
      <c r="G20" s="10">
        <v>162</v>
      </c>
      <c r="H20" s="10">
        <v>162</v>
      </c>
      <c r="I20" s="10">
        <v>162</v>
      </c>
      <c r="J20" s="10">
        <v>162</v>
      </c>
      <c r="K20" s="10">
        <v>162</v>
      </c>
      <c r="L20" s="10">
        <v>173</v>
      </c>
      <c r="M20" s="10">
        <v>184</v>
      </c>
      <c r="N20" s="10">
        <v>188</v>
      </c>
      <c r="O20" s="10">
        <v>186</v>
      </c>
      <c r="P20" s="10">
        <v>177</v>
      </c>
      <c r="Q20" s="10">
        <v>164</v>
      </c>
      <c r="S20" s="13">
        <v>162</v>
      </c>
      <c r="T20" s="12">
        <f>IF(SUM(W46:AH46)=0,0,SUM(W46:AH46)/SUM(vetületek!F20:Q20))</f>
        <v>42.687703531949225</v>
      </c>
      <c r="U20" s="12">
        <f t="shared" si="3"/>
        <v>132.3616302727189</v>
      </c>
      <c r="W20">
        <f>IF(IDIR!F20=0,F20,0)</f>
        <v>162</v>
      </c>
      <c r="X20">
        <f>IF(IDIR!G20=0,G20,0)</f>
        <v>162</v>
      </c>
      <c r="Y20">
        <f>IF(IDIR!H20=0,H20,0)</f>
        <v>162</v>
      </c>
      <c r="Z20">
        <f>IF(IDIR!I20=0,I20,0)</f>
        <v>162</v>
      </c>
      <c r="AA20">
        <f>IF(IDIR!J20=0,J20,0)</f>
        <v>162</v>
      </c>
      <c r="AB20">
        <f>IF(IDIR!K20=0,K20,0)</f>
        <v>162</v>
      </c>
      <c r="AC20">
        <f>IF(IDIR!L20=0,L20,0)</f>
        <v>0</v>
      </c>
      <c r="AD20">
        <f>IF(IDIR!M20=0,M20,0)</f>
        <v>0</v>
      </c>
      <c r="AE20">
        <f>IF(IDIR!N20=0,N20,0)</f>
        <v>0</v>
      </c>
      <c r="AF20">
        <f>IF(IDIR!O20=0,O20,0)</f>
        <v>0</v>
      </c>
      <c r="AG20">
        <f>IF(IDIR!P20=0,P20,0)</f>
        <v>0</v>
      </c>
      <c r="AH20">
        <f>IF(IDIR!Q20=0,Q20,0)</f>
        <v>0</v>
      </c>
      <c r="AJ20">
        <f t="shared" si="2"/>
        <v>1</v>
      </c>
      <c r="AK20">
        <f t="shared" si="1"/>
        <v>1</v>
      </c>
      <c r="AL20">
        <f t="shared" si="1"/>
        <v>1</v>
      </c>
      <c r="AM20">
        <f t="shared" si="1"/>
        <v>1</v>
      </c>
      <c r="AN20">
        <f t="shared" si="1"/>
        <v>1</v>
      </c>
      <c r="AO20">
        <f t="shared" si="1"/>
        <v>1</v>
      </c>
      <c r="AP20">
        <f t="shared" si="1"/>
        <v>0</v>
      </c>
      <c r="AQ20">
        <f t="shared" si="1"/>
        <v>0</v>
      </c>
      <c r="AR20">
        <f t="shared" si="1"/>
        <v>0</v>
      </c>
      <c r="AS20">
        <f t="shared" si="1"/>
        <v>0</v>
      </c>
      <c r="AT20">
        <f t="shared" si="1"/>
        <v>0</v>
      </c>
      <c r="AU20">
        <f t="shared" si="1"/>
        <v>0</v>
      </c>
    </row>
    <row r="21" spans="1:47" ht="12.75">
      <c r="A21" s="3">
        <v>0.6875</v>
      </c>
      <c r="B21">
        <f>IDIR!B21</f>
        <v>258</v>
      </c>
      <c r="C21">
        <f>IDIR!C21</f>
        <v>48</v>
      </c>
      <c r="E21" s="10">
        <v>157</v>
      </c>
      <c r="F21" s="10">
        <v>140</v>
      </c>
      <c r="G21" s="10">
        <v>140</v>
      </c>
      <c r="H21" s="10">
        <v>140</v>
      </c>
      <c r="I21" s="10">
        <v>140</v>
      </c>
      <c r="J21" s="10">
        <v>140</v>
      </c>
      <c r="K21" s="10">
        <v>140</v>
      </c>
      <c r="L21" s="10">
        <v>148</v>
      </c>
      <c r="M21" s="10">
        <v>165</v>
      </c>
      <c r="N21" s="10">
        <v>176</v>
      </c>
      <c r="O21" s="10">
        <v>177</v>
      </c>
      <c r="P21" s="10">
        <v>167</v>
      </c>
      <c r="Q21" s="10">
        <v>151</v>
      </c>
      <c r="S21" s="13">
        <v>140</v>
      </c>
      <c r="T21" s="12">
        <f>IF(SUM(W47:AH47)=0,0,SUM(W47:AH47)/SUM(vetületek!F21:Q21))</f>
        <v>50.220479680621416</v>
      </c>
      <c r="U21" s="12">
        <f t="shared" si="3"/>
        <v>123.39593944633188</v>
      </c>
      <c r="W21">
        <f>IF(IDIR!F21=0,F21,0)</f>
        <v>140</v>
      </c>
      <c r="X21">
        <f>IF(IDIR!G21=0,G21,0)</f>
        <v>140</v>
      </c>
      <c r="Y21">
        <f>IF(IDIR!H21=0,H21,0)</f>
        <v>140</v>
      </c>
      <c r="Z21">
        <f>IF(IDIR!I21=0,I21,0)</f>
        <v>140</v>
      </c>
      <c r="AA21">
        <f>IF(IDIR!J21=0,J21,0)</f>
        <v>140</v>
      </c>
      <c r="AB21">
        <f>IF(IDIR!K21=0,K21,0)</f>
        <v>140</v>
      </c>
      <c r="AC21">
        <f>IF(IDIR!L21=0,L21,0)</f>
        <v>0</v>
      </c>
      <c r="AD21">
        <f>IF(IDIR!M21=0,M21,0)</f>
        <v>0</v>
      </c>
      <c r="AE21">
        <f>IF(IDIR!N21=0,N21,0)</f>
        <v>0</v>
      </c>
      <c r="AF21">
        <f>IF(IDIR!O21=0,O21,0)</f>
        <v>0</v>
      </c>
      <c r="AG21">
        <f>IF(IDIR!P21=0,P21,0)</f>
        <v>0</v>
      </c>
      <c r="AH21">
        <f>IF(IDIR!Q21=0,Q21,0)</f>
        <v>0</v>
      </c>
      <c r="AJ21">
        <f t="shared" si="2"/>
        <v>1</v>
      </c>
      <c r="AK21">
        <f aca="true" t="shared" si="4" ref="AK21:AK28">IF(X21=0,0,1)</f>
        <v>1</v>
      </c>
      <c r="AL21">
        <f aca="true" t="shared" si="5" ref="AL21:AL28">IF(Y21=0,0,1)</f>
        <v>1</v>
      </c>
      <c r="AM21">
        <f aca="true" t="shared" si="6" ref="AM21:AM28">IF(Z21=0,0,1)</f>
        <v>1</v>
      </c>
      <c r="AN21">
        <f aca="true" t="shared" si="7" ref="AN21:AN28">IF(AA21=0,0,1)</f>
        <v>1</v>
      </c>
      <c r="AO21">
        <f aca="true" t="shared" si="8" ref="AO21:AO28">IF(AB21=0,0,1)</f>
        <v>1</v>
      </c>
      <c r="AP21">
        <f aca="true" t="shared" si="9" ref="AP21:AP28">IF(AC21=0,0,1)</f>
        <v>0</v>
      </c>
      <c r="AQ21">
        <f aca="true" t="shared" si="10" ref="AQ21:AQ28">IF(AD21=0,0,1)</f>
        <v>0</v>
      </c>
      <c r="AR21">
        <f aca="true" t="shared" si="11" ref="AR21:AR28">IF(AE21=0,0,1)</f>
        <v>0</v>
      </c>
      <c r="AS21">
        <f aca="true" t="shared" si="12" ref="AS21:AS28">IF(AF21=0,0,1)</f>
        <v>0</v>
      </c>
      <c r="AT21">
        <f aca="true" t="shared" si="13" ref="AT21:AT28">IF(AG21=0,0,1)</f>
        <v>0</v>
      </c>
      <c r="AU21">
        <f aca="true" t="shared" si="14" ref="AU21:AU28">IF(AH21=0,0,1)</f>
        <v>0</v>
      </c>
    </row>
    <row r="22" spans="1:47" ht="12.75">
      <c r="A22" s="3">
        <v>0.729166666666666</v>
      </c>
      <c r="B22">
        <f>IDIR!B22</f>
        <v>270</v>
      </c>
      <c r="C22">
        <f>IDIR!C22</f>
        <v>58</v>
      </c>
      <c r="E22" s="10">
        <v>136</v>
      </c>
      <c r="F22" s="10">
        <v>110</v>
      </c>
      <c r="G22" s="10">
        <v>110</v>
      </c>
      <c r="H22" s="10">
        <v>110</v>
      </c>
      <c r="I22" s="10">
        <v>110</v>
      </c>
      <c r="J22" s="10">
        <v>110</v>
      </c>
      <c r="K22" s="10">
        <v>110</v>
      </c>
      <c r="L22" s="10">
        <v>110</v>
      </c>
      <c r="M22" s="10">
        <v>133</v>
      </c>
      <c r="N22" s="10">
        <v>148</v>
      </c>
      <c r="O22" s="10">
        <v>155</v>
      </c>
      <c r="P22" s="10">
        <v>150</v>
      </c>
      <c r="Q22" s="10">
        <v>134</v>
      </c>
      <c r="S22" s="13">
        <v>110</v>
      </c>
      <c r="T22" s="12">
        <f>IF(SUM(W48:AH48)=0,0,SUM(W48:AH48)/SUM(vetületek!F22:Q22))</f>
        <v>53.71318316094864</v>
      </c>
      <c r="U22" s="12">
        <f t="shared" si="3"/>
        <v>107.5363487131539</v>
      </c>
      <c r="W22">
        <f>IF(IDIR!F22=0,F22,0)</f>
        <v>110</v>
      </c>
      <c r="X22">
        <f>IF(IDIR!G22=0,G22,0)</f>
        <v>110</v>
      </c>
      <c r="Y22">
        <f>IF(IDIR!H22=0,H22,0)</f>
        <v>110</v>
      </c>
      <c r="Z22">
        <f>IF(IDIR!I22=0,I22,0)</f>
        <v>110</v>
      </c>
      <c r="AA22">
        <f>IF(IDIR!J22=0,J22,0)</f>
        <v>110</v>
      </c>
      <c r="AB22">
        <f>IF(IDIR!K22=0,K22,0)</f>
        <v>110</v>
      </c>
      <c r="AC22">
        <f>IF(IDIR!L22=0,L22,0)</f>
        <v>110</v>
      </c>
      <c r="AD22">
        <f>IF(IDIR!M22=0,M22,0)</f>
        <v>0</v>
      </c>
      <c r="AE22">
        <f>IF(IDIR!N22=0,N22,0)</f>
        <v>0</v>
      </c>
      <c r="AF22">
        <f>IF(IDIR!O22=0,O22,0)</f>
        <v>0</v>
      </c>
      <c r="AG22">
        <f>IF(IDIR!P22=0,P22,0)</f>
        <v>0</v>
      </c>
      <c r="AH22">
        <f>IF(IDIR!Q22=0,Q22,0)</f>
        <v>0</v>
      </c>
      <c r="AJ22">
        <f t="shared" si="2"/>
        <v>1</v>
      </c>
      <c r="AK22">
        <f t="shared" si="4"/>
        <v>1</v>
      </c>
      <c r="AL22">
        <f t="shared" si="5"/>
        <v>1</v>
      </c>
      <c r="AM22">
        <f t="shared" si="6"/>
        <v>1</v>
      </c>
      <c r="AN22">
        <f t="shared" si="7"/>
        <v>1</v>
      </c>
      <c r="AO22">
        <f t="shared" si="8"/>
        <v>1</v>
      </c>
      <c r="AP22">
        <f t="shared" si="9"/>
        <v>1</v>
      </c>
      <c r="AQ22">
        <f t="shared" si="10"/>
        <v>0</v>
      </c>
      <c r="AR22">
        <f t="shared" si="11"/>
        <v>0</v>
      </c>
      <c r="AS22">
        <f t="shared" si="12"/>
        <v>0</v>
      </c>
      <c r="AT22">
        <f t="shared" si="13"/>
        <v>0</v>
      </c>
      <c r="AU22">
        <f t="shared" si="14"/>
        <v>0</v>
      </c>
    </row>
    <row r="23" spans="1:47" ht="12.75">
      <c r="A23" s="3">
        <v>0.770833333333333</v>
      </c>
      <c r="B23">
        <f>IDIR!B23</f>
        <v>281</v>
      </c>
      <c r="C23">
        <f>IDIR!C23</f>
        <v>68</v>
      </c>
      <c r="E23" s="10">
        <v>106</v>
      </c>
      <c r="F23" s="10">
        <v>86</v>
      </c>
      <c r="G23" s="10">
        <v>78</v>
      </c>
      <c r="H23" s="10">
        <v>78</v>
      </c>
      <c r="I23" s="10">
        <v>78</v>
      </c>
      <c r="J23" s="10">
        <v>78</v>
      </c>
      <c r="K23" s="10">
        <v>78</v>
      </c>
      <c r="L23" s="10">
        <v>78</v>
      </c>
      <c r="M23" s="10">
        <v>91</v>
      </c>
      <c r="N23" s="10">
        <v>109</v>
      </c>
      <c r="O23" s="10">
        <v>119</v>
      </c>
      <c r="P23" s="10">
        <v>116</v>
      </c>
      <c r="Q23" s="10">
        <v>105</v>
      </c>
      <c r="S23" s="13">
        <v>78</v>
      </c>
      <c r="T23" s="12">
        <f>IF(SUM(W49:AH49)=0,0,SUM(W49:AH49)/SUM(vetületek!F23:Q23))</f>
        <v>44.21266314035624</v>
      </c>
      <c r="U23" s="12">
        <f t="shared" si="3"/>
        <v>89.43764404523584</v>
      </c>
      <c r="W23">
        <f>IF(IDIR!F23=0,F23,0)</f>
        <v>0</v>
      </c>
      <c r="X23">
        <f>IF(IDIR!G23=0,G23,0)</f>
        <v>78</v>
      </c>
      <c r="Y23">
        <f>IF(IDIR!H23=0,H23,0)</f>
        <v>78</v>
      </c>
      <c r="Z23">
        <f>IF(IDIR!I23=0,I23,0)</f>
        <v>78</v>
      </c>
      <c r="AA23">
        <f>IF(IDIR!J23=0,J23,0)</f>
        <v>78</v>
      </c>
      <c r="AB23">
        <f>IF(IDIR!K23=0,K23,0)</f>
        <v>78</v>
      </c>
      <c r="AC23">
        <f>IF(IDIR!L23=0,L23,0)</f>
        <v>78</v>
      </c>
      <c r="AD23">
        <f>IF(IDIR!M23=0,M23,0)</f>
        <v>0</v>
      </c>
      <c r="AE23">
        <f>IF(IDIR!N23=0,N23,0)</f>
        <v>0</v>
      </c>
      <c r="AF23">
        <f>IF(IDIR!O23=0,O23,0)</f>
        <v>0</v>
      </c>
      <c r="AG23">
        <f>IF(IDIR!P23=0,P23,0)</f>
        <v>0</v>
      </c>
      <c r="AH23">
        <f>IF(IDIR!Q23=0,Q23,0)</f>
        <v>0</v>
      </c>
      <c r="AJ23">
        <f t="shared" si="2"/>
        <v>0</v>
      </c>
      <c r="AK23">
        <f t="shared" si="4"/>
        <v>1</v>
      </c>
      <c r="AL23">
        <f t="shared" si="5"/>
        <v>1</v>
      </c>
      <c r="AM23">
        <f t="shared" si="6"/>
        <v>1</v>
      </c>
      <c r="AN23">
        <f t="shared" si="7"/>
        <v>1</v>
      </c>
      <c r="AO23">
        <f t="shared" si="8"/>
        <v>1</v>
      </c>
      <c r="AP23">
        <f t="shared" si="9"/>
        <v>1</v>
      </c>
      <c r="AQ23">
        <f t="shared" si="10"/>
        <v>0</v>
      </c>
      <c r="AR23">
        <f t="shared" si="11"/>
        <v>0</v>
      </c>
      <c r="AS23">
        <f t="shared" si="12"/>
        <v>0</v>
      </c>
      <c r="AT23">
        <f t="shared" si="13"/>
        <v>0</v>
      </c>
      <c r="AU23">
        <f t="shared" si="14"/>
        <v>0</v>
      </c>
    </row>
    <row r="24" spans="1:47" ht="12.75">
      <c r="A24" s="3">
        <v>0.8125</v>
      </c>
      <c r="B24">
        <f>IDIR!B24</f>
        <v>291</v>
      </c>
      <c r="C24">
        <f>IDIR!C24</f>
        <v>78</v>
      </c>
      <c r="E24" s="10">
        <v>79</v>
      </c>
      <c r="F24" s="10">
        <v>55</v>
      </c>
      <c r="G24" s="10">
        <v>44</v>
      </c>
      <c r="H24" s="10">
        <v>44</v>
      </c>
      <c r="I24" s="10">
        <v>44</v>
      </c>
      <c r="J24" s="10">
        <v>44</v>
      </c>
      <c r="K24" s="10">
        <v>44</v>
      </c>
      <c r="L24" s="10">
        <v>44</v>
      </c>
      <c r="M24" s="10">
        <v>48</v>
      </c>
      <c r="N24" s="10">
        <v>62</v>
      </c>
      <c r="O24" s="10">
        <v>70</v>
      </c>
      <c r="P24" s="10">
        <v>72</v>
      </c>
      <c r="Q24" s="10">
        <v>66</v>
      </c>
      <c r="S24" s="13">
        <v>44</v>
      </c>
      <c r="T24" s="12">
        <f>IF(SUM(W50:AH50)=0,0,SUM(W50:AH50)/SUM(vetületek!F24:Q24))</f>
        <v>29.000400236197265</v>
      </c>
      <c r="U24" s="12">
        <f t="shared" si="3"/>
        <v>72.97047709376271</v>
      </c>
      <c r="W24">
        <f>IF(IDIR!F24=0,F24,0)</f>
        <v>0</v>
      </c>
      <c r="X24">
        <f>IF(IDIR!G24=0,G24,0)</f>
        <v>44</v>
      </c>
      <c r="Y24">
        <f>IF(IDIR!H24=0,H24,0)</f>
        <v>44</v>
      </c>
      <c r="Z24">
        <f>IF(IDIR!I24=0,I24,0)</f>
        <v>44</v>
      </c>
      <c r="AA24">
        <f>IF(IDIR!J24=0,J24,0)</f>
        <v>44</v>
      </c>
      <c r="AB24">
        <f>IF(IDIR!K24=0,K24,0)</f>
        <v>44</v>
      </c>
      <c r="AC24">
        <f>IF(IDIR!L24=0,L24,0)</f>
        <v>44</v>
      </c>
      <c r="AD24">
        <f>IF(IDIR!M24=0,M24,0)</f>
        <v>0</v>
      </c>
      <c r="AE24">
        <f>IF(IDIR!N24=0,N24,0)</f>
        <v>0</v>
      </c>
      <c r="AF24">
        <f>IF(IDIR!O24=0,O24,0)</f>
        <v>0</v>
      </c>
      <c r="AG24">
        <f>IF(IDIR!P24=0,P24,0)</f>
        <v>0</v>
      </c>
      <c r="AH24">
        <f>IF(IDIR!Q24=0,Q24,0)</f>
        <v>0</v>
      </c>
      <c r="AJ24">
        <f t="shared" si="2"/>
        <v>0</v>
      </c>
      <c r="AK24">
        <f t="shared" si="4"/>
        <v>1</v>
      </c>
      <c r="AL24">
        <f t="shared" si="5"/>
        <v>1</v>
      </c>
      <c r="AM24">
        <f t="shared" si="6"/>
        <v>1</v>
      </c>
      <c r="AN24">
        <f t="shared" si="7"/>
        <v>1</v>
      </c>
      <c r="AO24">
        <f t="shared" si="8"/>
        <v>1</v>
      </c>
      <c r="AP24">
        <f t="shared" si="9"/>
        <v>1</v>
      </c>
      <c r="AQ24">
        <f t="shared" si="10"/>
        <v>0</v>
      </c>
      <c r="AR24">
        <f t="shared" si="11"/>
        <v>0</v>
      </c>
      <c r="AS24">
        <f t="shared" si="12"/>
        <v>0</v>
      </c>
      <c r="AT24">
        <f t="shared" si="13"/>
        <v>0</v>
      </c>
      <c r="AU24">
        <f t="shared" si="14"/>
        <v>0</v>
      </c>
    </row>
    <row r="25" spans="1:47" ht="12.75">
      <c r="A25" s="3">
        <v>0.854166666666666</v>
      </c>
      <c r="B25">
        <f>IDIR!B25</f>
        <v>302</v>
      </c>
      <c r="C25">
        <f>IDIR!C25</f>
        <v>86</v>
      </c>
      <c r="E25" s="10">
        <v>21</v>
      </c>
      <c r="F25" s="10">
        <v>19</v>
      </c>
      <c r="G25" s="10">
        <v>14</v>
      </c>
      <c r="H25" s="10">
        <v>14</v>
      </c>
      <c r="I25" s="10">
        <v>14</v>
      </c>
      <c r="J25" s="10">
        <v>14</v>
      </c>
      <c r="K25" s="10">
        <v>14</v>
      </c>
      <c r="L25" s="10">
        <v>14</v>
      </c>
      <c r="M25" s="10">
        <v>14</v>
      </c>
      <c r="N25" s="10">
        <v>19</v>
      </c>
      <c r="O25" s="10">
        <v>22</v>
      </c>
      <c r="P25" s="10">
        <v>23</v>
      </c>
      <c r="Q25" s="10">
        <v>22</v>
      </c>
      <c r="S25" s="13">
        <v>14</v>
      </c>
      <c r="T25" s="12">
        <f>IF(SUM(W51:AH51)=0,0,SUM(W51:AH51)/SUM(vetületek!F25:Q25))</f>
        <v>9.319649260303253</v>
      </c>
      <c r="U25" s="12">
        <f t="shared" si="3"/>
        <v>20.349893893030053</v>
      </c>
      <c r="W25">
        <f>IF(IDIR!F25=0,F25,0)</f>
        <v>0</v>
      </c>
      <c r="X25">
        <f>IF(IDIR!G25=0,G25,0)</f>
        <v>0</v>
      </c>
      <c r="Y25">
        <f>IF(IDIR!H25=0,H25,0)</f>
        <v>14</v>
      </c>
      <c r="Z25">
        <f>IF(IDIR!I25=0,I25,0)</f>
        <v>14</v>
      </c>
      <c r="AA25">
        <f>IF(IDIR!J25=0,J25,0)</f>
        <v>14</v>
      </c>
      <c r="AB25">
        <f>IF(IDIR!K25=0,K25,0)</f>
        <v>14</v>
      </c>
      <c r="AC25">
        <f>IF(IDIR!L25=0,L25,0)</f>
        <v>14</v>
      </c>
      <c r="AD25">
        <f>IF(IDIR!M25=0,M25,0)</f>
        <v>14</v>
      </c>
      <c r="AE25">
        <f>IF(IDIR!N25=0,N25,0)</f>
        <v>0</v>
      </c>
      <c r="AF25">
        <f>IF(IDIR!O25=0,O25,0)</f>
        <v>0</v>
      </c>
      <c r="AG25">
        <f>IF(IDIR!P25=0,P25,0)</f>
        <v>0</v>
      </c>
      <c r="AH25">
        <f>IF(IDIR!Q25=0,Q25,0)</f>
        <v>0</v>
      </c>
      <c r="AJ25">
        <f t="shared" si="2"/>
        <v>0</v>
      </c>
      <c r="AK25">
        <f t="shared" si="4"/>
        <v>0</v>
      </c>
      <c r="AL25">
        <f t="shared" si="5"/>
        <v>1</v>
      </c>
      <c r="AM25">
        <f t="shared" si="6"/>
        <v>1</v>
      </c>
      <c r="AN25">
        <f t="shared" si="7"/>
        <v>1</v>
      </c>
      <c r="AO25">
        <f t="shared" si="8"/>
        <v>1</v>
      </c>
      <c r="AP25">
        <f t="shared" si="9"/>
        <v>1</v>
      </c>
      <c r="AQ25">
        <f t="shared" si="10"/>
        <v>1</v>
      </c>
      <c r="AR25">
        <f t="shared" si="11"/>
        <v>0</v>
      </c>
      <c r="AS25">
        <f t="shared" si="12"/>
        <v>0</v>
      </c>
      <c r="AT25">
        <f t="shared" si="13"/>
        <v>0</v>
      </c>
      <c r="AU25">
        <f t="shared" si="14"/>
        <v>0</v>
      </c>
    </row>
    <row r="26" spans="1:47" ht="12.75">
      <c r="A26" s="3">
        <v>0.895833333333333</v>
      </c>
      <c r="B26">
        <f>IDIR!B26</f>
        <v>307</v>
      </c>
      <c r="C26">
        <f>IDIR!C26</f>
        <v>90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S26" s="13">
        <v>0</v>
      </c>
      <c r="T26" s="12">
        <f>IF(SUM(W52:AH52)=0,0,SUM(W52:AH52)/SUM(vetületek!F26:Q26))</f>
        <v>0</v>
      </c>
      <c r="U26" s="12">
        <f t="shared" si="3"/>
        <v>0</v>
      </c>
      <c r="W26">
        <f>IF(IDIR!F26=0,F26,0)</f>
        <v>0</v>
      </c>
      <c r="X26">
        <f>IF(IDIR!G26=0,G26,0)</f>
        <v>0</v>
      </c>
      <c r="Y26">
        <f>IF(IDIR!H26=0,H26,0)</f>
        <v>0</v>
      </c>
      <c r="Z26">
        <f>IF(IDIR!I26=0,I26,0)</f>
        <v>0</v>
      </c>
      <c r="AA26">
        <f>IF(IDIR!J26=0,J26,0)</f>
        <v>0</v>
      </c>
      <c r="AB26">
        <f>IF(IDIR!K26=0,K26,0)</f>
        <v>0</v>
      </c>
      <c r="AC26">
        <f>IF(IDIR!L26=0,L26,0)</f>
        <v>0</v>
      </c>
      <c r="AD26">
        <f>IF(IDIR!M26=0,M26,0)</f>
        <v>0</v>
      </c>
      <c r="AE26">
        <f>IF(IDIR!N26=0,N26,0)</f>
        <v>0</v>
      </c>
      <c r="AF26">
        <f>IF(IDIR!O26=0,O26,0)</f>
        <v>0</v>
      </c>
      <c r="AG26">
        <f>IF(IDIR!P26=0,P26,0)</f>
        <v>0</v>
      </c>
      <c r="AH26">
        <f>IF(IDIR!Q26=0,Q26,0)</f>
        <v>0</v>
      </c>
      <c r="AJ26">
        <f t="shared" si="2"/>
        <v>0</v>
      </c>
      <c r="AK26">
        <f t="shared" si="4"/>
        <v>0</v>
      </c>
      <c r="AL26">
        <f t="shared" si="5"/>
        <v>0</v>
      </c>
      <c r="AM26">
        <f t="shared" si="6"/>
        <v>0</v>
      </c>
      <c r="AN26">
        <f t="shared" si="7"/>
        <v>0</v>
      </c>
      <c r="AO26">
        <f t="shared" si="8"/>
        <v>0</v>
      </c>
      <c r="AP26">
        <f t="shared" si="9"/>
        <v>0</v>
      </c>
      <c r="AQ26">
        <f t="shared" si="10"/>
        <v>0</v>
      </c>
      <c r="AR26">
        <f t="shared" si="11"/>
        <v>0</v>
      </c>
      <c r="AS26">
        <f t="shared" si="12"/>
        <v>0</v>
      </c>
      <c r="AT26">
        <f t="shared" si="13"/>
        <v>0</v>
      </c>
      <c r="AU26">
        <f t="shared" si="14"/>
        <v>0</v>
      </c>
    </row>
    <row r="27" spans="1:47" ht="12.75">
      <c r="A27" s="3">
        <v>0.9375</v>
      </c>
      <c r="B27">
        <f>IDIR!B27</f>
        <v>0</v>
      </c>
      <c r="C27">
        <f>IDIR!C27</f>
        <v>91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S27" s="13">
        <v>0</v>
      </c>
      <c r="T27" s="12">
        <f>IF(SUM(W53:AH53)=0,0,SUM(W53:AH53)/SUM(vetületek!F27:Q27))</f>
        <v>0</v>
      </c>
      <c r="U27" s="12">
        <f t="shared" si="3"/>
        <v>0</v>
      </c>
      <c r="W27">
        <f>IF(IDIR!F27=0,F27,0)</f>
        <v>0</v>
      </c>
      <c r="X27">
        <f>IF(IDIR!G27=0,G27,0)</f>
        <v>0</v>
      </c>
      <c r="Y27">
        <f>IF(IDIR!H27=0,H27,0)</f>
        <v>0</v>
      </c>
      <c r="Z27">
        <f>IF(IDIR!I27=0,I27,0)</f>
        <v>0</v>
      </c>
      <c r="AA27">
        <f>IF(IDIR!J27=0,J27,0)</f>
        <v>0</v>
      </c>
      <c r="AB27">
        <f>IF(IDIR!K27=0,K27,0)</f>
        <v>0</v>
      </c>
      <c r="AC27">
        <f>IF(IDIR!L27=0,L27,0)</f>
        <v>0</v>
      </c>
      <c r="AD27">
        <f>IF(IDIR!M27=0,M27,0)</f>
        <v>0</v>
      </c>
      <c r="AE27">
        <f>IF(IDIR!N27=0,N27,0)</f>
        <v>0</v>
      </c>
      <c r="AF27">
        <f>IF(IDIR!O27=0,O27,0)</f>
        <v>0</v>
      </c>
      <c r="AG27">
        <f>IF(IDIR!P27=0,P27,0)</f>
        <v>0</v>
      </c>
      <c r="AH27">
        <f>IF(IDIR!Q27=0,Q27,0)</f>
        <v>0</v>
      </c>
      <c r="AJ27">
        <f t="shared" si="2"/>
        <v>0</v>
      </c>
      <c r="AK27">
        <f t="shared" si="4"/>
        <v>0</v>
      </c>
      <c r="AL27">
        <f t="shared" si="5"/>
        <v>0</v>
      </c>
      <c r="AM27">
        <f t="shared" si="6"/>
        <v>0</v>
      </c>
      <c r="AN27">
        <f t="shared" si="7"/>
        <v>0</v>
      </c>
      <c r="AO27">
        <f t="shared" si="8"/>
        <v>0</v>
      </c>
      <c r="AP27">
        <f t="shared" si="9"/>
        <v>0</v>
      </c>
      <c r="AQ27">
        <f t="shared" si="10"/>
        <v>0</v>
      </c>
      <c r="AR27">
        <f t="shared" si="11"/>
        <v>0</v>
      </c>
      <c r="AS27">
        <f t="shared" si="12"/>
        <v>0</v>
      </c>
      <c r="AT27">
        <f t="shared" si="13"/>
        <v>0</v>
      </c>
      <c r="AU27">
        <f t="shared" si="14"/>
        <v>0</v>
      </c>
    </row>
    <row r="28" spans="1:47" ht="12.75">
      <c r="A28" s="3">
        <v>0.979166666666666</v>
      </c>
      <c r="B28">
        <f>IDIR!B28</f>
        <v>0</v>
      </c>
      <c r="C28">
        <f>IDIR!C28</f>
        <v>91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S28" s="13">
        <v>0</v>
      </c>
      <c r="T28" s="12">
        <f>IF(SUM(W54:AH54)=0,0,SUM(W54:AH54)/SUM(vetületek!F28:Q28))</f>
        <v>0</v>
      </c>
      <c r="U28" s="12">
        <f t="shared" si="3"/>
        <v>0</v>
      </c>
      <c r="W28">
        <f>IF(IDIR!F28=0,F28,0)</f>
        <v>0</v>
      </c>
      <c r="X28">
        <f>IF(IDIR!G28=0,G28,0)</f>
        <v>0</v>
      </c>
      <c r="Y28">
        <f>IF(IDIR!H28=0,H28,0)</f>
        <v>0</v>
      </c>
      <c r="Z28">
        <f>IF(IDIR!I28=0,I28,0)</f>
        <v>0</v>
      </c>
      <c r="AA28">
        <f>IF(IDIR!J28=0,J28,0)</f>
        <v>0</v>
      </c>
      <c r="AB28">
        <f>IF(IDIR!K28=0,K28,0)</f>
        <v>0</v>
      </c>
      <c r="AC28">
        <f>IF(IDIR!L28=0,L28,0)</f>
        <v>0</v>
      </c>
      <c r="AD28">
        <f>IF(IDIR!M28=0,M28,0)</f>
        <v>0</v>
      </c>
      <c r="AE28">
        <f>IF(IDIR!N28=0,N28,0)</f>
        <v>0</v>
      </c>
      <c r="AF28">
        <f>IF(IDIR!O28=0,O28,0)</f>
        <v>0</v>
      </c>
      <c r="AG28">
        <f>IF(IDIR!P28=0,P28,0)</f>
        <v>0</v>
      </c>
      <c r="AH28">
        <f>IF(IDIR!Q28=0,Q28,0)</f>
        <v>0</v>
      </c>
      <c r="AJ28">
        <f t="shared" si="2"/>
        <v>0</v>
      </c>
      <c r="AK28">
        <f t="shared" si="4"/>
        <v>0</v>
      </c>
      <c r="AL28">
        <f t="shared" si="5"/>
        <v>0</v>
      </c>
      <c r="AM28">
        <f t="shared" si="6"/>
        <v>0</v>
      </c>
      <c r="AN28">
        <f t="shared" si="7"/>
        <v>0</v>
      </c>
      <c r="AO28">
        <f t="shared" si="8"/>
        <v>0</v>
      </c>
      <c r="AP28">
        <f t="shared" si="9"/>
        <v>0</v>
      </c>
      <c r="AQ28">
        <f t="shared" si="1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</row>
    <row r="31" spans="23:34" ht="12.75">
      <c r="W31">
        <f>F5-$S5</f>
        <v>0</v>
      </c>
      <c r="X31">
        <f aca="true" t="shared" si="15" ref="X31:AH31">G5-$S5</f>
        <v>0</v>
      </c>
      <c r="Y31">
        <f t="shared" si="15"/>
        <v>0</v>
      </c>
      <c r="Z31">
        <f t="shared" si="15"/>
        <v>0</v>
      </c>
      <c r="AA31">
        <f t="shared" si="15"/>
        <v>0</v>
      </c>
      <c r="AB31">
        <f t="shared" si="15"/>
        <v>0</v>
      </c>
      <c r="AC31">
        <f t="shared" si="15"/>
        <v>0</v>
      </c>
      <c r="AD31">
        <f t="shared" si="15"/>
        <v>0</v>
      </c>
      <c r="AE31">
        <f t="shared" si="15"/>
        <v>0</v>
      </c>
      <c r="AF31">
        <f t="shared" si="15"/>
        <v>0</v>
      </c>
      <c r="AG31">
        <f t="shared" si="15"/>
        <v>0</v>
      </c>
      <c r="AH31">
        <f t="shared" si="15"/>
        <v>0</v>
      </c>
    </row>
    <row r="32" spans="23:34" ht="12.75">
      <c r="W32">
        <f aca="true" t="shared" si="16" ref="W32:W54">F6-$S6</f>
        <v>0</v>
      </c>
      <c r="X32">
        <f aca="true" t="shared" si="17" ref="X32:X54">G6-$S6</f>
        <v>0</v>
      </c>
      <c r="Y32">
        <f aca="true" t="shared" si="18" ref="Y32:Y54">H6-$S6</f>
        <v>0</v>
      </c>
      <c r="Z32">
        <f aca="true" t="shared" si="19" ref="Z32:Z54">I6-$S6</f>
        <v>0</v>
      </c>
      <c r="AA32">
        <f aca="true" t="shared" si="20" ref="AA32:AA54">J6-$S6</f>
        <v>0</v>
      </c>
      <c r="AB32">
        <f aca="true" t="shared" si="21" ref="AB32:AB54">K6-$S6</f>
        <v>0</v>
      </c>
      <c r="AC32">
        <f aca="true" t="shared" si="22" ref="AC32:AC54">L6-$S6</f>
        <v>0</v>
      </c>
      <c r="AD32">
        <f aca="true" t="shared" si="23" ref="AD32:AD54">M6-$S6</f>
        <v>0</v>
      </c>
      <c r="AE32">
        <f aca="true" t="shared" si="24" ref="AE32:AE54">N6-$S6</f>
        <v>0</v>
      </c>
      <c r="AF32">
        <f aca="true" t="shared" si="25" ref="AF32:AF54">O6-$S6</f>
        <v>0</v>
      </c>
      <c r="AG32">
        <f aca="true" t="shared" si="26" ref="AG32:AG54">P6-$S6</f>
        <v>0</v>
      </c>
      <c r="AH32">
        <f aca="true" t="shared" si="27" ref="AH32:AH54">Q6-$S6</f>
        <v>0</v>
      </c>
    </row>
    <row r="33" spans="23:34" ht="12.75">
      <c r="W33">
        <f t="shared" si="16"/>
        <v>0</v>
      </c>
      <c r="X33">
        <f t="shared" si="17"/>
        <v>0</v>
      </c>
      <c r="Y33">
        <f t="shared" si="18"/>
        <v>0</v>
      </c>
      <c r="Z33">
        <f t="shared" si="19"/>
        <v>0</v>
      </c>
      <c r="AA33">
        <f t="shared" si="20"/>
        <v>0</v>
      </c>
      <c r="AB33">
        <f t="shared" si="21"/>
        <v>0</v>
      </c>
      <c r="AC33">
        <f t="shared" si="22"/>
        <v>0</v>
      </c>
      <c r="AD33">
        <f t="shared" si="23"/>
        <v>0</v>
      </c>
      <c r="AE33">
        <f t="shared" si="24"/>
        <v>0</v>
      </c>
      <c r="AF33">
        <f t="shared" si="25"/>
        <v>0</v>
      </c>
      <c r="AG33">
        <f t="shared" si="26"/>
        <v>0</v>
      </c>
      <c r="AH33">
        <f t="shared" si="27"/>
        <v>0</v>
      </c>
    </row>
    <row r="34" spans="23:34" ht="12.75">
      <c r="W34">
        <f t="shared" si="16"/>
        <v>0</v>
      </c>
      <c r="X34">
        <f t="shared" si="17"/>
        <v>0</v>
      </c>
      <c r="Y34">
        <f t="shared" si="18"/>
        <v>0</v>
      </c>
      <c r="Z34">
        <f t="shared" si="19"/>
        <v>0</v>
      </c>
      <c r="AA34">
        <f t="shared" si="20"/>
        <v>0</v>
      </c>
      <c r="AB34">
        <f t="shared" si="21"/>
        <v>0</v>
      </c>
      <c r="AC34">
        <f t="shared" si="22"/>
        <v>0</v>
      </c>
      <c r="AD34">
        <f t="shared" si="23"/>
        <v>0</v>
      </c>
      <c r="AE34">
        <f t="shared" si="24"/>
        <v>0</v>
      </c>
      <c r="AF34">
        <f t="shared" si="25"/>
        <v>0</v>
      </c>
      <c r="AG34">
        <f t="shared" si="26"/>
        <v>0</v>
      </c>
      <c r="AH34">
        <f t="shared" si="27"/>
        <v>0</v>
      </c>
    </row>
    <row r="35" spans="23:34" ht="12.75">
      <c r="W35">
        <f t="shared" si="16"/>
        <v>0</v>
      </c>
      <c r="X35">
        <f t="shared" si="17"/>
        <v>0</v>
      </c>
      <c r="Y35">
        <f t="shared" si="18"/>
        <v>0</v>
      </c>
      <c r="Z35">
        <f t="shared" si="19"/>
        <v>0</v>
      </c>
      <c r="AA35">
        <f t="shared" si="20"/>
        <v>0</v>
      </c>
      <c r="AB35">
        <f t="shared" si="21"/>
        <v>0</v>
      </c>
      <c r="AC35">
        <f t="shared" si="22"/>
        <v>0</v>
      </c>
      <c r="AD35">
        <f t="shared" si="23"/>
        <v>0</v>
      </c>
      <c r="AE35">
        <f t="shared" si="24"/>
        <v>0</v>
      </c>
      <c r="AF35">
        <f t="shared" si="25"/>
        <v>0</v>
      </c>
      <c r="AG35">
        <f t="shared" si="26"/>
        <v>0</v>
      </c>
      <c r="AH35">
        <f t="shared" si="27"/>
        <v>0</v>
      </c>
    </row>
    <row r="36" spans="23:34" ht="12.75">
      <c r="W36">
        <f t="shared" si="16"/>
        <v>5</v>
      </c>
      <c r="X36">
        <f t="shared" si="17"/>
        <v>8</v>
      </c>
      <c r="Y36">
        <f t="shared" si="18"/>
        <v>9</v>
      </c>
      <c r="Z36">
        <f t="shared" si="19"/>
        <v>8</v>
      </c>
      <c r="AA36">
        <f t="shared" si="20"/>
        <v>5</v>
      </c>
      <c r="AB36">
        <f t="shared" si="21"/>
        <v>0</v>
      </c>
      <c r="AC36">
        <f t="shared" si="22"/>
        <v>0</v>
      </c>
      <c r="AD36">
        <f t="shared" si="23"/>
        <v>0</v>
      </c>
      <c r="AE36">
        <f t="shared" si="24"/>
        <v>0</v>
      </c>
      <c r="AF36">
        <f t="shared" si="25"/>
        <v>0</v>
      </c>
      <c r="AG36">
        <f t="shared" si="26"/>
        <v>0</v>
      </c>
      <c r="AH36">
        <f t="shared" si="27"/>
        <v>0</v>
      </c>
    </row>
    <row r="37" spans="23:34" ht="12.75">
      <c r="W37">
        <f t="shared" si="16"/>
        <v>11</v>
      </c>
      <c r="X37">
        <f t="shared" si="17"/>
        <v>22</v>
      </c>
      <c r="Y37">
        <f t="shared" si="18"/>
        <v>28</v>
      </c>
      <c r="Z37">
        <f t="shared" si="19"/>
        <v>26</v>
      </c>
      <c r="AA37">
        <f t="shared" si="20"/>
        <v>18</v>
      </c>
      <c r="AB37">
        <f t="shared" si="21"/>
        <v>4</v>
      </c>
      <c r="AC37">
        <f t="shared" si="22"/>
        <v>0</v>
      </c>
      <c r="AD37">
        <f t="shared" si="23"/>
        <v>0</v>
      </c>
      <c r="AE37">
        <f t="shared" si="24"/>
        <v>0</v>
      </c>
      <c r="AF37">
        <f t="shared" si="25"/>
        <v>0</v>
      </c>
      <c r="AG37">
        <f t="shared" si="26"/>
        <v>0</v>
      </c>
      <c r="AH37">
        <f t="shared" si="27"/>
        <v>0</v>
      </c>
    </row>
    <row r="38" spans="23:34" ht="12.75">
      <c r="W38">
        <f t="shared" si="16"/>
        <v>8</v>
      </c>
      <c r="X38">
        <f t="shared" si="17"/>
        <v>27</v>
      </c>
      <c r="Y38">
        <f t="shared" si="18"/>
        <v>38</v>
      </c>
      <c r="Z38">
        <f t="shared" si="19"/>
        <v>41</v>
      </c>
      <c r="AA38">
        <f t="shared" si="20"/>
        <v>31</v>
      </c>
      <c r="AB38">
        <f t="shared" si="21"/>
        <v>13</v>
      </c>
      <c r="AC38">
        <f t="shared" si="22"/>
        <v>0</v>
      </c>
      <c r="AD38">
        <f t="shared" si="23"/>
        <v>0</v>
      </c>
      <c r="AE38">
        <f t="shared" si="24"/>
        <v>0</v>
      </c>
      <c r="AF38">
        <f t="shared" si="25"/>
        <v>0</v>
      </c>
      <c r="AG38">
        <f t="shared" si="26"/>
        <v>0</v>
      </c>
      <c r="AH38">
        <f t="shared" si="27"/>
        <v>0</v>
      </c>
    </row>
    <row r="39" spans="23:34" ht="12.75">
      <c r="W39">
        <f t="shared" si="16"/>
        <v>0</v>
      </c>
      <c r="X39">
        <f t="shared" si="17"/>
        <v>24</v>
      </c>
      <c r="Y39">
        <f t="shared" si="18"/>
        <v>40</v>
      </c>
      <c r="Z39">
        <f t="shared" si="19"/>
        <v>45</v>
      </c>
      <c r="AA39">
        <f t="shared" si="20"/>
        <v>38</v>
      </c>
      <c r="AB39">
        <f t="shared" si="21"/>
        <v>23</v>
      </c>
      <c r="AC39">
        <f t="shared" si="22"/>
        <v>0</v>
      </c>
      <c r="AD39">
        <f t="shared" si="23"/>
        <v>0</v>
      </c>
      <c r="AE39">
        <f t="shared" si="24"/>
        <v>0</v>
      </c>
      <c r="AF39">
        <f t="shared" si="25"/>
        <v>0</v>
      </c>
      <c r="AG39">
        <f t="shared" si="26"/>
        <v>0</v>
      </c>
      <c r="AH39">
        <f t="shared" si="27"/>
        <v>0</v>
      </c>
    </row>
    <row r="40" spans="23:34" ht="12.75">
      <c r="W40">
        <f t="shared" si="16"/>
        <v>0</v>
      </c>
      <c r="X40">
        <f t="shared" si="17"/>
        <v>11</v>
      </c>
      <c r="Y40">
        <f t="shared" si="18"/>
        <v>27</v>
      </c>
      <c r="Z40">
        <f t="shared" si="19"/>
        <v>37</v>
      </c>
      <c r="AA40">
        <f t="shared" si="20"/>
        <v>36</v>
      </c>
      <c r="AB40">
        <f t="shared" si="21"/>
        <v>25</v>
      </c>
      <c r="AC40">
        <f t="shared" si="22"/>
        <v>8</v>
      </c>
      <c r="AD40">
        <f t="shared" si="23"/>
        <v>0</v>
      </c>
      <c r="AE40">
        <f t="shared" si="24"/>
        <v>0</v>
      </c>
      <c r="AF40">
        <f t="shared" si="25"/>
        <v>0</v>
      </c>
      <c r="AG40">
        <f t="shared" si="26"/>
        <v>0</v>
      </c>
      <c r="AH40">
        <f t="shared" si="27"/>
        <v>0</v>
      </c>
    </row>
    <row r="41" spans="23:34" ht="12.75">
      <c r="W41">
        <f t="shared" si="16"/>
        <v>0</v>
      </c>
      <c r="X41">
        <f t="shared" si="17"/>
        <v>2</v>
      </c>
      <c r="Y41">
        <f t="shared" si="18"/>
        <v>15</v>
      </c>
      <c r="Z41">
        <f t="shared" si="19"/>
        <v>24</v>
      </c>
      <c r="AA41">
        <f t="shared" si="20"/>
        <v>26</v>
      </c>
      <c r="AB41">
        <f t="shared" si="21"/>
        <v>22</v>
      </c>
      <c r="AC41">
        <f t="shared" si="22"/>
        <v>11</v>
      </c>
      <c r="AD41">
        <f t="shared" si="23"/>
        <v>0</v>
      </c>
      <c r="AE41">
        <f t="shared" si="24"/>
        <v>0</v>
      </c>
      <c r="AF41">
        <f t="shared" si="25"/>
        <v>0</v>
      </c>
      <c r="AG41">
        <f t="shared" si="26"/>
        <v>0</v>
      </c>
      <c r="AH41">
        <f t="shared" si="27"/>
        <v>0</v>
      </c>
    </row>
    <row r="42" spans="23:34" ht="12.75">
      <c r="W42">
        <f t="shared" si="16"/>
        <v>0</v>
      </c>
      <c r="X42">
        <f t="shared" si="17"/>
        <v>0</v>
      </c>
      <c r="Y42">
        <f t="shared" si="18"/>
        <v>4</v>
      </c>
      <c r="Z42">
        <f t="shared" si="19"/>
        <v>12</v>
      </c>
      <c r="AA42">
        <f t="shared" si="20"/>
        <v>15</v>
      </c>
      <c r="AB42">
        <f t="shared" si="21"/>
        <v>15</v>
      </c>
      <c r="AC42">
        <f t="shared" si="22"/>
        <v>12</v>
      </c>
      <c r="AD42">
        <f t="shared" si="23"/>
        <v>4</v>
      </c>
      <c r="AE42">
        <f t="shared" si="24"/>
        <v>0</v>
      </c>
      <c r="AF42">
        <f t="shared" si="25"/>
        <v>0</v>
      </c>
      <c r="AG42">
        <f t="shared" si="26"/>
        <v>0</v>
      </c>
      <c r="AH42">
        <f t="shared" si="27"/>
        <v>0</v>
      </c>
    </row>
    <row r="43" spans="23:34" ht="12.75">
      <c r="W43">
        <f t="shared" si="16"/>
        <v>0</v>
      </c>
      <c r="X43">
        <f t="shared" si="17"/>
        <v>0</v>
      </c>
      <c r="Y43">
        <f t="shared" si="18"/>
        <v>0</v>
      </c>
      <c r="Z43">
        <f t="shared" si="19"/>
        <v>3</v>
      </c>
      <c r="AA43">
        <f t="shared" si="20"/>
        <v>6</v>
      </c>
      <c r="AB43">
        <f t="shared" si="21"/>
        <v>9</v>
      </c>
      <c r="AC43">
        <f t="shared" si="22"/>
        <v>9</v>
      </c>
      <c r="AD43">
        <f t="shared" si="23"/>
        <v>6</v>
      </c>
      <c r="AE43">
        <f t="shared" si="24"/>
        <v>3</v>
      </c>
      <c r="AF43">
        <f t="shared" si="25"/>
        <v>0</v>
      </c>
      <c r="AG43">
        <f t="shared" si="26"/>
        <v>0</v>
      </c>
      <c r="AH43">
        <f t="shared" si="27"/>
        <v>0</v>
      </c>
    </row>
    <row r="44" spans="23:34" ht="12.75">
      <c r="W44">
        <f t="shared" si="16"/>
        <v>0</v>
      </c>
      <c r="X44">
        <f t="shared" si="17"/>
        <v>0</v>
      </c>
      <c r="Y44">
        <f t="shared" si="18"/>
        <v>0</v>
      </c>
      <c r="Z44">
        <f t="shared" si="19"/>
        <v>0</v>
      </c>
      <c r="AA44">
        <f t="shared" si="20"/>
        <v>3</v>
      </c>
      <c r="AB44">
        <f t="shared" si="21"/>
        <v>6</v>
      </c>
      <c r="AC44">
        <f t="shared" si="22"/>
        <v>9</v>
      </c>
      <c r="AD44">
        <f t="shared" si="23"/>
        <v>9</v>
      </c>
      <c r="AE44">
        <f t="shared" si="24"/>
        <v>6</v>
      </c>
      <c r="AF44">
        <f t="shared" si="25"/>
        <v>3</v>
      </c>
      <c r="AG44">
        <f t="shared" si="26"/>
        <v>0</v>
      </c>
      <c r="AH44">
        <f t="shared" si="27"/>
        <v>0</v>
      </c>
    </row>
    <row r="45" spans="23:34" ht="12.75">
      <c r="W45">
        <f t="shared" si="16"/>
        <v>0</v>
      </c>
      <c r="X45">
        <f t="shared" si="17"/>
        <v>0</v>
      </c>
      <c r="Y45">
        <f t="shared" si="18"/>
        <v>0</v>
      </c>
      <c r="Z45">
        <f t="shared" si="19"/>
        <v>0</v>
      </c>
      <c r="AA45">
        <f t="shared" si="20"/>
        <v>0</v>
      </c>
      <c r="AB45">
        <f t="shared" si="21"/>
        <v>4</v>
      </c>
      <c r="AC45">
        <f t="shared" si="22"/>
        <v>12</v>
      </c>
      <c r="AD45">
        <f t="shared" si="23"/>
        <v>15</v>
      </c>
      <c r="AE45">
        <f t="shared" si="24"/>
        <v>15</v>
      </c>
      <c r="AF45">
        <f t="shared" si="25"/>
        <v>12</v>
      </c>
      <c r="AG45">
        <f t="shared" si="26"/>
        <v>4</v>
      </c>
      <c r="AH45">
        <f t="shared" si="27"/>
        <v>0</v>
      </c>
    </row>
    <row r="46" spans="23:34" ht="12.75">
      <c r="W46">
        <f t="shared" si="16"/>
        <v>0</v>
      </c>
      <c r="X46">
        <f t="shared" si="17"/>
        <v>0</v>
      </c>
      <c r="Y46">
        <f t="shared" si="18"/>
        <v>0</v>
      </c>
      <c r="Z46">
        <f t="shared" si="19"/>
        <v>0</v>
      </c>
      <c r="AA46">
        <f t="shared" si="20"/>
        <v>0</v>
      </c>
      <c r="AB46">
        <f t="shared" si="21"/>
        <v>0</v>
      </c>
      <c r="AC46">
        <f t="shared" si="22"/>
        <v>11</v>
      </c>
      <c r="AD46">
        <f t="shared" si="23"/>
        <v>22</v>
      </c>
      <c r="AE46">
        <f t="shared" si="24"/>
        <v>26</v>
      </c>
      <c r="AF46">
        <f t="shared" si="25"/>
        <v>24</v>
      </c>
      <c r="AG46">
        <f t="shared" si="26"/>
        <v>15</v>
      </c>
      <c r="AH46">
        <f t="shared" si="27"/>
        <v>2</v>
      </c>
    </row>
    <row r="47" spans="23:34" ht="12.75">
      <c r="W47">
        <f t="shared" si="16"/>
        <v>0</v>
      </c>
      <c r="X47">
        <f t="shared" si="17"/>
        <v>0</v>
      </c>
      <c r="Y47">
        <f t="shared" si="18"/>
        <v>0</v>
      </c>
      <c r="Z47">
        <f t="shared" si="19"/>
        <v>0</v>
      </c>
      <c r="AA47">
        <f t="shared" si="20"/>
        <v>0</v>
      </c>
      <c r="AB47">
        <f t="shared" si="21"/>
        <v>0</v>
      </c>
      <c r="AC47">
        <f t="shared" si="22"/>
        <v>8</v>
      </c>
      <c r="AD47">
        <f t="shared" si="23"/>
        <v>25</v>
      </c>
      <c r="AE47">
        <f t="shared" si="24"/>
        <v>36</v>
      </c>
      <c r="AF47">
        <f t="shared" si="25"/>
        <v>37</v>
      </c>
      <c r="AG47">
        <f t="shared" si="26"/>
        <v>27</v>
      </c>
      <c r="AH47">
        <f t="shared" si="27"/>
        <v>11</v>
      </c>
    </row>
    <row r="48" spans="23:34" ht="12.75">
      <c r="W48">
        <f t="shared" si="16"/>
        <v>0</v>
      </c>
      <c r="X48">
        <f t="shared" si="17"/>
        <v>0</v>
      </c>
      <c r="Y48">
        <f t="shared" si="18"/>
        <v>0</v>
      </c>
      <c r="Z48">
        <f t="shared" si="19"/>
        <v>0</v>
      </c>
      <c r="AA48">
        <f t="shared" si="20"/>
        <v>0</v>
      </c>
      <c r="AB48">
        <f t="shared" si="21"/>
        <v>0</v>
      </c>
      <c r="AC48">
        <f t="shared" si="22"/>
        <v>0</v>
      </c>
      <c r="AD48">
        <f t="shared" si="23"/>
        <v>23</v>
      </c>
      <c r="AE48">
        <f t="shared" si="24"/>
        <v>38</v>
      </c>
      <c r="AF48">
        <f t="shared" si="25"/>
        <v>45</v>
      </c>
      <c r="AG48">
        <f t="shared" si="26"/>
        <v>40</v>
      </c>
      <c r="AH48">
        <f t="shared" si="27"/>
        <v>24</v>
      </c>
    </row>
    <row r="49" spans="23:34" ht="12.75">
      <c r="W49">
        <f t="shared" si="16"/>
        <v>8</v>
      </c>
      <c r="X49">
        <f t="shared" si="17"/>
        <v>0</v>
      </c>
      <c r="Y49">
        <f t="shared" si="18"/>
        <v>0</v>
      </c>
      <c r="Z49">
        <f t="shared" si="19"/>
        <v>0</v>
      </c>
      <c r="AA49">
        <f t="shared" si="20"/>
        <v>0</v>
      </c>
      <c r="AB49">
        <f t="shared" si="21"/>
        <v>0</v>
      </c>
      <c r="AC49">
        <f t="shared" si="22"/>
        <v>0</v>
      </c>
      <c r="AD49">
        <f t="shared" si="23"/>
        <v>13</v>
      </c>
      <c r="AE49">
        <f t="shared" si="24"/>
        <v>31</v>
      </c>
      <c r="AF49">
        <f t="shared" si="25"/>
        <v>41</v>
      </c>
      <c r="AG49">
        <f t="shared" si="26"/>
        <v>38</v>
      </c>
      <c r="AH49">
        <f t="shared" si="27"/>
        <v>27</v>
      </c>
    </row>
    <row r="50" spans="23:34" ht="12.75">
      <c r="W50">
        <f t="shared" si="16"/>
        <v>11</v>
      </c>
      <c r="X50">
        <f t="shared" si="17"/>
        <v>0</v>
      </c>
      <c r="Y50">
        <f t="shared" si="18"/>
        <v>0</v>
      </c>
      <c r="Z50">
        <f t="shared" si="19"/>
        <v>0</v>
      </c>
      <c r="AA50">
        <f t="shared" si="20"/>
        <v>0</v>
      </c>
      <c r="AB50">
        <f t="shared" si="21"/>
        <v>0</v>
      </c>
      <c r="AC50">
        <f t="shared" si="22"/>
        <v>0</v>
      </c>
      <c r="AD50">
        <f t="shared" si="23"/>
        <v>4</v>
      </c>
      <c r="AE50">
        <f t="shared" si="24"/>
        <v>18</v>
      </c>
      <c r="AF50">
        <f t="shared" si="25"/>
        <v>26</v>
      </c>
      <c r="AG50">
        <f t="shared" si="26"/>
        <v>28</v>
      </c>
      <c r="AH50">
        <f t="shared" si="27"/>
        <v>22</v>
      </c>
    </row>
    <row r="51" spans="23:34" ht="12.75">
      <c r="W51">
        <f t="shared" si="16"/>
        <v>5</v>
      </c>
      <c r="X51">
        <f t="shared" si="17"/>
        <v>0</v>
      </c>
      <c r="Y51">
        <f t="shared" si="18"/>
        <v>0</v>
      </c>
      <c r="Z51">
        <f t="shared" si="19"/>
        <v>0</v>
      </c>
      <c r="AA51">
        <f t="shared" si="20"/>
        <v>0</v>
      </c>
      <c r="AB51">
        <f t="shared" si="21"/>
        <v>0</v>
      </c>
      <c r="AC51">
        <f t="shared" si="22"/>
        <v>0</v>
      </c>
      <c r="AD51">
        <f t="shared" si="23"/>
        <v>0</v>
      </c>
      <c r="AE51">
        <f t="shared" si="24"/>
        <v>5</v>
      </c>
      <c r="AF51">
        <f t="shared" si="25"/>
        <v>8</v>
      </c>
      <c r="AG51">
        <f t="shared" si="26"/>
        <v>9</v>
      </c>
      <c r="AH51">
        <f t="shared" si="27"/>
        <v>8</v>
      </c>
    </row>
    <row r="52" spans="23:34" ht="12.75">
      <c r="W52">
        <f t="shared" si="16"/>
        <v>0</v>
      </c>
      <c r="X52">
        <f t="shared" si="17"/>
        <v>0</v>
      </c>
      <c r="Y52">
        <f t="shared" si="18"/>
        <v>0</v>
      </c>
      <c r="Z52">
        <f t="shared" si="19"/>
        <v>0</v>
      </c>
      <c r="AA52">
        <f t="shared" si="20"/>
        <v>0</v>
      </c>
      <c r="AB52">
        <f t="shared" si="21"/>
        <v>0</v>
      </c>
      <c r="AC52">
        <f t="shared" si="22"/>
        <v>0</v>
      </c>
      <c r="AD52">
        <f t="shared" si="23"/>
        <v>0</v>
      </c>
      <c r="AE52">
        <f t="shared" si="24"/>
        <v>0</v>
      </c>
      <c r="AF52">
        <f t="shared" si="25"/>
        <v>0</v>
      </c>
      <c r="AG52">
        <f t="shared" si="26"/>
        <v>0</v>
      </c>
      <c r="AH52">
        <f t="shared" si="27"/>
        <v>0</v>
      </c>
    </row>
    <row r="53" spans="23:34" ht="12.75">
      <c r="W53">
        <f t="shared" si="16"/>
        <v>0</v>
      </c>
      <c r="X53">
        <f t="shared" si="17"/>
        <v>0</v>
      </c>
      <c r="Y53">
        <f t="shared" si="18"/>
        <v>0</v>
      </c>
      <c r="Z53">
        <f t="shared" si="19"/>
        <v>0</v>
      </c>
      <c r="AA53">
        <f t="shared" si="20"/>
        <v>0</v>
      </c>
      <c r="AB53">
        <f t="shared" si="21"/>
        <v>0</v>
      </c>
      <c r="AC53">
        <f t="shared" si="22"/>
        <v>0</v>
      </c>
      <c r="AD53">
        <f t="shared" si="23"/>
        <v>0</v>
      </c>
      <c r="AE53">
        <f t="shared" si="24"/>
        <v>0</v>
      </c>
      <c r="AF53">
        <f t="shared" si="25"/>
        <v>0</v>
      </c>
      <c r="AG53">
        <f t="shared" si="26"/>
        <v>0</v>
      </c>
      <c r="AH53">
        <f t="shared" si="27"/>
        <v>0</v>
      </c>
    </row>
    <row r="54" spans="23:34" ht="12.75">
      <c r="W54">
        <f t="shared" si="16"/>
        <v>0</v>
      </c>
      <c r="X54">
        <f t="shared" si="17"/>
        <v>0</v>
      </c>
      <c r="Y54">
        <f t="shared" si="18"/>
        <v>0</v>
      </c>
      <c r="Z54">
        <f t="shared" si="19"/>
        <v>0</v>
      </c>
      <c r="AA54">
        <f t="shared" si="20"/>
        <v>0</v>
      </c>
      <c r="AB54">
        <f t="shared" si="21"/>
        <v>0</v>
      </c>
      <c r="AC54">
        <f t="shared" si="22"/>
        <v>0</v>
      </c>
      <c r="AD54">
        <f t="shared" si="23"/>
        <v>0</v>
      </c>
      <c r="AE54">
        <f t="shared" si="24"/>
        <v>0</v>
      </c>
      <c r="AF54">
        <f t="shared" si="25"/>
        <v>0</v>
      </c>
      <c r="AG54">
        <f t="shared" si="26"/>
        <v>0</v>
      </c>
      <c r="AH54">
        <f t="shared" si="27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L30" sqref="L30"/>
    </sheetView>
  </sheetViews>
  <sheetFormatPr defaultColWidth="9.00390625" defaultRowHeight="12.75"/>
  <cols>
    <col min="1" max="1" width="5.75390625" style="0" customWidth="1"/>
    <col min="2" max="2" width="6.625" style="0" customWidth="1"/>
    <col min="3" max="3" width="4.125" style="0" customWidth="1"/>
    <col min="4" max="4" width="10.125" style="0" customWidth="1"/>
    <col min="5" max="18" width="5.125" style="0" customWidth="1"/>
    <col min="19" max="22" width="8.125" style="0" customWidth="1"/>
    <col min="23" max="32" width="5.125" style="0" customWidth="1"/>
  </cols>
  <sheetData>
    <row r="1" ht="18">
      <c r="A1" s="1" t="s">
        <v>0</v>
      </c>
    </row>
    <row r="2" s="2" customFormat="1" ht="12.75">
      <c r="A2" s="6" t="s">
        <v>13</v>
      </c>
    </row>
    <row r="3" spans="1:17" s="2" customFormat="1" ht="12.75">
      <c r="A3" s="2" t="s">
        <v>1</v>
      </c>
      <c r="B3" s="2" t="s">
        <v>3</v>
      </c>
      <c r="C3" s="2" t="s">
        <v>5</v>
      </c>
      <c r="D3" s="2" t="s">
        <v>6</v>
      </c>
      <c r="E3" s="2">
        <v>0</v>
      </c>
      <c r="F3" s="2">
        <v>0</v>
      </c>
      <c r="G3" s="2">
        <v>30</v>
      </c>
      <c r="H3" s="2">
        <v>60</v>
      </c>
      <c r="I3" s="2">
        <v>90</v>
      </c>
      <c r="J3" s="2">
        <v>120</v>
      </c>
      <c r="K3" s="2">
        <v>150</v>
      </c>
      <c r="L3" s="2">
        <v>180</v>
      </c>
      <c r="M3" s="2">
        <v>210</v>
      </c>
      <c r="N3" s="2">
        <v>240</v>
      </c>
      <c r="O3" s="2">
        <v>270</v>
      </c>
      <c r="P3" s="2">
        <v>300</v>
      </c>
      <c r="Q3" s="2">
        <v>330</v>
      </c>
    </row>
    <row r="4" spans="1:17" s="2" customFormat="1" ht="12.75">
      <c r="A4" s="2" t="s">
        <v>2</v>
      </c>
      <c r="B4" s="2" t="s">
        <v>4</v>
      </c>
      <c r="C4" s="2" t="s">
        <v>4</v>
      </c>
      <c r="D4" s="2" t="s">
        <v>7</v>
      </c>
      <c r="E4" s="2">
        <v>0</v>
      </c>
      <c r="F4" s="2">
        <v>90</v>
      </c>
      <c r="G4" s="2">
        <v>90</v>
      </c>
      <c r="H4" s="2">
        <v>90</v>
      </c>
      <c r="I4" s="2">
        <v>90</v>
      </c>
      <c r="J4" s="2">
        <v>90</v>
      </c>
      <c r="K4" s="2">
        <v>90</v>
      </c>
      <c r="L4" s="2">
        <v>90</v>
      </c>
      <c r="M4" s="2">
        <v>90</v>
      </c>
      <c r="N4" s="2">
        <v>90</v>
      </c>
      <c r="O4" s="2">
        <v>90</v>
      </c>
      <c r="P4" s="2">
        <v>90</v>
      </c>
      <c r="Q4" s="2">
        <v>90</v>
      </c>
    </row>
    <row r="5" spans="1:17" ht="12.75">
      <c r="A5" s="3">
        <v>0.020833333333333332</v>
      </c>
      <c r="B5">
        <f>IDIR!B5</f>
        <v>0</v>
      </c>
      <c r="C5">
        <f>IDIR!C5</f>
        <v>91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</row>
    <row r="6" spans="1:17" ht="12.75">
      <c r="A6" s="3">
        <v>0.0625</v>
      </c>
      <c r="B6">
        <f>IDIR!B6</f>
        <v>0</v>
      </c>
      <c r="C6">
        <f>IDIR!C6</f>
        <v>91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</row>
    <row r="7" spans="1:17" ht="12.75">
      <c r="A7" s="3">
        <v>0.104166666666667</v>
      </c>
      <c r="B7">
        <f>IDIR!B7</f>
        <v>0</v>
      </c>
      <c r="C7">
        <f>IDIR!C7</f>
        <v>91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</row>
    <row r="8" spans="1:17" ht="12.75">
      <c r="A8" s="3">
        <v>0.145833333333333</v>
      </c>
      <c r="B8">
        <f>IDIR!B8</f>
        <v>0</v>
      </c>
      <c r="C8">
        <f>IDIR!C8</f>
        <v>91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</row>
    <row r="9" spans="1:17" ht="12.75">
      <c r="A9" s="3">
        <v>0.1875</v>
      </c>
      <c r="B9">
        <f>IDIR!B9</f>
        <v>53</v>
      </c>
      <c r="C9">
        <f>IDIR!C9</f>
        <v>90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</row>
    <row r="10" spans="1:17" ht="12.75">
      <c r="A10" s="3">
        <v>0.229166666666666</v>
      </c>
      <c r="B10">
        <f>IDIR!B10</f>
        <v>58</v>
      </c>
      <c r="C10">
        <f>IDIR!C10</f>
        <v>86</v>
      </c>
      <c r="E10" s="10">
        <v>19</v>
      </c>
      <c r="F10" s="10">
        <v>92</v>
      </c>
      <c r="G10" s="10">
        <v>156</v>
      </c>
      <c r="H10" s="10">
        <v>176</v>
      </c>
      <c r="I10" s="10">
        <v>150</v>
      </c>
      <c r="J10" s="10">
        <v>81</v>
      </c>
      <c r="K10" s="10">
        <v>12</v>
      </c>
      <c r="L10" s="10">
        <v>12</v>
      </c>
      <c r="M10" s="10">
        <v>12</v>
      </c>
      <c r="N10" s="10">
        <v>9</v>
      </c>
      <c r="O10" s="10">
        <v>12</v>
      </c>
      <c r="P10" s="10">
        <v>9</v>
      </c>
      <c r="Q10" s="10">
        <v>10</v>
      </c>
    </row>
    <row r="11" spans="1:17" ht="12.75">
      <c r="A11" s="3">
        <v>0.270833333333333</v>
      </c>
      <c r="B11">
        <f>IDIR!B11</f>
        <v>69</v>
      </c>
      <c r="C11">
        <f>IDIR!C11</f>
        <v>78</v>
      </c>
      <c r="E11" s="10">
        <v>99</v>
      </c>
      <c r="F11" s="10">
        <v>157</v>
      </c>
      <c r="G11" s="10">
        <v>344</v>
      </c>
      <c r="H11" s="10">
        <v>430</v>
      </c>
      <c r="I11" s="10">
        <v>404</v>
      </c>
      <c r="J11" s="10">
        <v>269</v>
      </c>
      <c r="K11" s="10">
        <v>59</v>
      </c>
      <c r="L11" s="10">
        <v>36</v>
      </c>
      <c r="M11" s="10">
        <v>36</v>
      </c>
      <c r="N11" s="10">
        <v>36</v>
      </c>
      <c r="O11" s="10">
        <v>36</v>
      </c>
      <c r="P11" s="10">
        <v>36</v>
      </c>
      <c r="Q11" s="10">
        <v>36</v>
      </c>
    </row>
    <row r="12" spans="1:17" ht="12.75">
      <c r="A12" s="3">
        <v>0.3125</v>
      </c>
      <c r="B12">
        <f>IDIR!B12</f>
        <v>79</v>
      </c>
      <c r="C12">
        <f>IDIR!C12</f>
        <v>68</v>
      </c>
      <c r="E12" s="10">
        <v>234</v>
      </c>
      <c r="F12" s="10">
        <v>113</v>
      </c>
      <c r="G12" s="10">
        <v>372</v>
      </c>
      <c r="H12" s="10">
        <v>531</v>
      </c>
      <c r="I12" s="10">
        <v>550</v>
      </c>
      <c r="J12" s="11">
        <v>431</v>
      </c>
      <c r="K12" s="10">
        <v>185</v>
      </c>
      <c r="L12" s="10">
        <v>63</v>
      </c>
      <c r="M12" s="10">
        <v>63</v>
      </c>
      <c r="N12" s="10">
        <v>63</v>
      </c>
      <c r="O12" s="10">
        <v>63</v>
      </c>
      <c r="P12" s="10">
        <v>63</v>
      </c>
      <c r="Q12" s="10">
        <v>63</v>
      </c>
    </row>
    <row r="13" spans="1:17" ht="12.75">
      <c r="A13" s="3">
        <v>0.354166666666666</v>
      </c>
      <c r="B13">
        <f>IDIR!B13</f>
        <v>90</v>
      </c>
      <c r="C13">
        <f>IDIR!C13</f>
        <v>58</v>
      </c>
      <c r="E13" s="10">
        <v>400</v>
      </c>
      <c r="F13" s="10">
        <v>90</v>
      </c>
      <c r="G13" s="10">
        <v>328</v>
      </c>
      <c r="H13" s="10">
        <v>547</v>
      </c>
      <c r="I13" s="10">
        <v>621</v>
      </c>
      <c r="J13" s="10">
        <v>538</v>
      </c>
      <c r="K13" s="10">
        <v>319</v>
      </c>
      <c r="L13" s="10">
        <v>90</v>
      </c>
      <c r="M13" s="10">
        <v>90</v>
      </c>
      <c r="N13" s="10">
        <v>90</v>
      </c>
      <c r="O13" s="10">
        <v>90</v>
      </c>
      <c r="P13" s="10">
        <v>90</v>
      </c>
      <c r="Q13" s="10">
        <v>90</v>
      </c>
    </row>
    <row r="14" spans="1:17" ht="12.75">
      <c r="A14" s="3">
        <v>0.395833333333333</v>
      </c>
      <c r="B14">
        <f>IDIR!B14</f>
        <v>102</v>
      </c>
      <c r="C14">
        <f>IDIR!C14</f>
        <v>48</v>
      </c>
      <c r="E14" s="10">
        <v>515</v>
      </c>
      <c r="F14" s="10">
        <v>113</v>
      </c>
      <c r="G14" s="10">
        <v>206</v>
      </c>
      <c r="H14" s="10">
        <v>440</v>
      </c>
      <c r="I14" s="10">
        <v>564</v>
      </c>
      <c r="J14" s="10">
        <v>551</v>
      </c>
      <c r="K14" s="10">
        <v>402</v>
      </c>
      <c r="L14" s="10">
        <v>162</v>
      </c>
      <c r="M14" s="10">
        <v>113</v>
      </c>
      <c r="N14" s="10">
        <v>113</v>
      </c>
      <c r="O14" s="10">
        <v>113</v>
      </c>
      <c r="P14" s="10">
        <v>113</v>
      </c>
      <c r="Q14" s="10">
        <v>113</v>
      </c>
    </row>
    <row r="15" spans="1:17" ht="12.75">
      <c r="A15" s="3">
        <v>0.4375</v>
      </c>
      <c r="B15">
        <f>IDIR!B15</f>
        <v>115</v>
      </c>
      <c r="C15">
        <f>IDIR!C15</f>
        <v>38</v>
      </c>
      <c r="E15" s="10">
        <v>632</v>
      </c>
      <c r="F15" s="10">
        <v>131</v>
      </c>
      <c r="G15" s="10">
        <v>140</v>
      </c>
      <c r="H15" s="10">
        <v>317</v>
      </c>
      <c r="I15" s="10">
        <v>487</v>
      </c>
      <c r="J15" s="10">
        <v>529</v>
      </c>
      <c r="K15" s="10">
        <v>448</v>
      </c>
      <c r="L15" s="10">
        <v>251</v>
      </c>
      <c r="M15" s="10">
        <v>131</v>
      </c>
      <c r="N15" s="10">
        <v>131</v>
      </c>
      <c r="O15" s="10">
        <v>131</v>
      </c>
      <c r="P15" s="10">
        <v>130</v>
      </c>
      <c r="Q15" s="10">
        <v>131</v>
      </c>
    </row>
    <row r="16" spans="1:17" ht="12.75">
      <c r="A16" s="3">
        <v>0.479166666666666</v>
      </c>
      <c r="B16">
        <f>IDIR!B16</f>
        <v>136</v>
      </c>
      <c r="C16">
        <f>IDIR!C16</f>
        <v>30</v>
      </c>
      <c r="E16" s="10">
        <v>721</v>
      </c>
      <c r="F16" s="10">
        <v>145</v>
      </c>
      <c r="G16" s="10">
        <v>145</v>
      </c>
      <c r="H16" s="10">
        <v>179</v>
      </c>
      <c r="I16" s="10">
        <v>345</v>
      </c>
      <c r="J16" s="10">
        <v>449</v>
      </c>
      <c r="K16" s="10">
        <v>444</v>
      </c>
      <c r="L16" s="10">
        <v>344</v>
      </c>
      <c r="M16" s="10">
        <v>179</v>
      </c>
      <c r="N16" s="10">
        <v>145</v>
      </c>
      <c r="O16" s="10">
        <v>145</v>
      </c>
      <c r="P16" s="10">
        <v>145</v>
      </c>
      <c r="Q16" s="10">
        <v>145</v>
      </c>
    </row>
    <row r="17" spans="1:17" ht="12.75">
      <c r="A17" s="3">
        <v>0.520833333333333</v>
      </c>
      <c r="B17">
        <f>IDIR!B17</f>
        <v>165</v>
      </c>
      <c r="C17">
        <f>IDIR!C17</f>
        <v>25</v>
      </c>
      <c r="E17" s="10">
        <v>783</v>
      </c>
      <c r="F17" s="10">
        <v>152</v>
      </c>
      <c r="G17" s="10">
        <v>152</v>
      </c>
      <c r="H17" s="10">
        <v>152</v>
      </c>
      <c r="I17" s="10">
        <v>178</v>
      </c>
      <c r="J17" s="10">
        <v>306</v>
      </c>
      <c r="K17" s="10">
        <v>400</v>
      </c>
      <c r="L17" s="10">
        <v>399</v>
      </c>
      <c r="M17" s="10">
        <v>306</v>
      </c>
      <c r="N17" s="10">
        <v>187</v>
      </c>
      <c r="O17" s="10">
        <v>152</v>
      </c>
      <c r="P17" s="10">
        <v>152</v>
      </c>
      <c r="Q17" s="10">
        <v>152</v>
      </c>
    </row>
    <row r="18" spans="1:17" ht="12.75">
      <c r="A18" s="3">
        <v>0.5625</v>
      </c>
      <c r="B18">
        <f>IDIR!B18</f>
        <v>195</v>
      </c>
      <c r="C18">
        <f>IDIR!C18</f>
        <v>25</v>
      </c>
      <c r="E18" s="10">
        <v>783</v>
      </c>
      <c r="F18" s="10">
        <v>152</v>
      </c>
      <c r="G18" s="10">
        <v>152</v>
      </c>
      <c r="H18" s="10">
        <v>152</v>
      </c>
      <c r="I18" s="10">
        <v>152</v>
      </c>
      <c r="J18" s="10">
        <v>178</v>
      </c>
      <c r="K18" s="10">
        <v>300</v>
      </c>
      <c r="L18" s="10">
        <v>399</v>
      </c>
      <c r="M18" s="10">
        <v>397</v>
      </c>
      <c r="N18" s="10">
        <v>316</v>
      </c>
      <c r="O18" s="10">
        <v>178</v>
      </c>
      <c r="P18" s="10">
        <v>152</v>
      </c>
      <c r="Q18" s="10">
        <v>152</v>
      </c>
    </row>
    <row r="19" spans="1:17" ht="12.75">
      <c r="A19" s="3">
        <v>0.604166666666666</v>
      </c>
      <c r="B19">
        <f>IDIR!B19</f>
        <v>224</v>
      </c>
      <c r="C19">
        <f>IDIR!C19</f>
        <v>30</v>
      </c>
      <c r="E19" s="10">
        <v>721</v>
      </c>
      <c r="F19" s="10">
        <v>145</v>
      </c>
      <c r="G19" s="10">
        <v>145</v>
      </c>
      <c r="H19" s="10">
        <v>145</v>
      </c>
      <c r="I19" s="10">
        <v>145</v>
      </c>
      <c r="J19" s="10">
        <v>145</v>
      </c>
      <c r="K19" s="10">
        <v>179</v>
      </c>
      <c r="L19" s="10">
        <v>344</v>
      </c>
      <c r="M19" s="10">
        <v>448</v>
      </c>
      <c r="N19" s="10">
        <v>461</v>
      </c>
      <c r="O19" s="10">
        <v>348</v>
      </c>
      <c r="P19" s="10">
        <v>179</v>
      </c>
      <c r="Q19" s="10">
        <v>145</v>
      </c>
    </row>
    <row r="20" spans="1:17" ht="12.75">
      <c r="A20" s="3">
        <v>0.645833333333333</v>
      </c>
      <c r="B20">
        <f>IDIR!B20</f>
        <v>245</v>
      </c>
      <c r="C20">
        <f>IDIR!C20</f>
        <v>38</v>
      </c>
      <c r="E20" s="10">
        <v>632</v>
      </c>
      <c r="F20" s="10">
        <v>131</v>
      </c>
      <c r="G20" s="10">
        <v>131</v>
      </c>
      <c r="H20" s="10">
        <v>131</v>
      </c>
      <c r="I20" s="10">
        <v>131</v>
      </c>
      <c r="J20" s="10">
        <v>131</v>
      </c>
      <c r="K20" s="10">
        <v>131</v>
      </c>
      <c r="L20" s="10">
        <v>251</v>
      </c>
      <c r="M20" s="10">
        <v>449</v>
      </c>
      <c r="N20" s="10">
        <v>536</v>
      </c>
      <c r="O20" s="10">
        <v>488</v>
      </c>
      <c r="P20" s="10">
        <v>327</v>
      </c>
      <c r="Q20" s="10">
        <v>138</v>
      </c>
    </row>
    <row r="21" spans="1:17" ht="12.75">
      <c r="A21" s="3">
        <v>0.6875</v>
      </c>
      <c r="B21">
        <f>IDIR!B21</f>
        <v>258</v>
      </c>
      <c r="C21">
        <f>IDIR!C21</f>
        <v>48</v>
      </c>
      <c r="E21" s="10">
        <v>515</v>
      </c>
      <c r="F21" s="10">
        <v>113</v>
      </c>
      <c r="G21" s="10">
        <v>116</v>
      </c>
      <c r="H21" s="10">
        <v>113</v>
      </c>
      <c r="I21" s="10">
        <v>113</v>
      </c>
      <c r="J21" s="11">
        <v>113</v>
      </c>
      <c r="K21" s="10">
        <v>113</v>
      </c>
      <c r="L21" s="10">
        <v>162</v>
      </c>
      <c r="M21" s="10">
        <v>404</v>
      </c>
      <c r="N21" s="10">
        <v>561</v>
      </c>
      <c r="O21" s="10">
        <v>564</v>
      </c>
      <c r="P21" s="10">
        <v>443</v>
      </c>
      <c r="Q21" s="10">
        <v>205</v>
      </c>
    </row>
    <row r="22" spans="1:17" ht="12.75">
      <c r="A22" s="3">
        <v>0.729166666666666</v>
      </c>
      <c r="B22">
        <f>IDIR!B22</f>
        <v>270</v>
      </c>
      <c r="C22">
        <f>IDIR!C22</f>
        <v>58</v>
      </c>
      <c r="E22" s="10">
        <v>400</v>
      </c>
      <c r="F22" s="10">
        <v>90</v>
      </c>
      <c r="G22" s="10">
        <v>90</v>
      </c>
      <c r="H22" s="10">
        <v>90</v>
      </c>
      <c r="I22" s="10">
        <v>90</v>
      </c>
      <c r="J22" s="10">
        <v>90</v>
      </c>
      <c r="K22" s="10">
        <v>90</v>
      </c>
      <c r="L22" s="10">
        <v>90</v>
      </c>
      <c r="M22" s="10">
        <v>316</v>
      </c>
      <c r="N22" s="10">
        <v>544</v>
      </c>
      <c r="O22" s="10">
        <v>619</v>
      </c>
      <c r="P22" s="10">
        <v>543</v>
      </c>
      <c r="Q22" s="10">
        <v>328</v>
      </c>
    </row>
    <row r="23" spans="1:17" ht="12.75">
      <c r="A23" s="3">
        <v>0.770833333333333</v>
      </c>
      <c r="B23">
        <f>IDIR!B23</f>
        <v>281</v>
      </c>
      <c r="C23">
        <f>IDIR!C23</f>
        <v>68</v>
      </c>
      <c r="E23" s="10">
        <v>237</v>
      </c>
      <c r="F23" s="10">
        <v>113</v>
      </c>
      <c r="G23" s="10">
        <v>63</v>
      </c>
      <c r="H23" s="10">
        <v>63</v>
      </c>
      <c r="I23" s="10">
        <v>63</v>
      </c>
      <c r="J23" s="10">
        <v>63</v>
      </c>
      <c r="K23" s="10">
        <v>63</v>
      </c>
      <c r="L23" s="10">
        <v>63</v>
      </c>
      <c r="M23" s="10">
        <v>180</v>
      </c>
      <c r="N23" s="10">
        <v>434</v>
      </c>
      <c r="O23" s="10">
        <v>554</v>
      </c>
      <c r="P23" s="10">
        <v>543</v>
      </c>
      <c r="Q23" s="10">
        <v>373</v>
      </c>
    </row>
    <row r="24" spans="1:17" ht="12.75">
      <c r="A24" s="3">
        <v>0.8125</v>
      </c>
      <c r="B24">
        <f>IDIR!B24</f>
        <v>291</v>
      </c>
      <c r="C24">
        <f>IDIR!C24</f>
        <v>78</v>
      </c>
      <c r="E24" s="10">
        <v>107</v>
      </c>
      <c r="F24" s="10">
        <v>157</v>
      </c>
      <c r="G24" s="10">
        <v>36</v>
      </c>
      <c r="H24" s="10">
        <v>36</v>
      </c>
      <c r="I24" s="10">
        <v>36</v>
      </c>
      <c r="J24" s="10">
        <v>36</v>
      </c>
      <c r="K24" s="10">
        <v>36</v>
      </c>
      <c r="L24" s="10">
        <v>36</v>
      </c>
      <c r="M24" s="11">
        <v>54</v>
      </c>
      <c r="N24" s="10">
        <v>272</v>
      </c>
      <c r="O24" s="10">
        <v>404</v>
      </c>
      <c r="P24" s="10">
        <v>430</v>
      </c>
      <c r="Q24" s="10">
        <v>342</v>
      </c>
    </row>
    <row r="25" spans="1:17" ht="12.75">
      <c r="A25" s="3">
        <v>0.854166666666666</v>
      </c>
      <c r="B25">
        <f>IDIR!B25</f>
        <v>302</v>
      </c>
      <c r="C25">
        <f>IDIR!C25</f>
        <v>86</v>
      </c>
      <c r="E25" s="10">
        <v>19</v>
      </c>
      <c r="F25" s="10">
        <v>92</v>
      </c>
      <c r="G25" s="10">
        <v>12</v>
      </c>
      <c r="H25" s="10">
        <v>12</v>
      </c>
      <c r="I25" s="10">
        <v>12</v>
      </c>
      <c r="J25" s="10">
        <v>12</v>
      </c>
      <c r="K25" s="10">
        <v>12</v>
      </c>
      <c r="L25" s="10">
        <v>12</v>
      </c>
      <c r="M25" s="10">
        <v>12</v>
      </c>
      <c r="N25" s="10">
        <v>81</v>
      </c>
      <c r="O25" s="10">
        <v>156</v>
      </c>
      <c r="P25" s="10">
        <v>174</v>
      </c>
      <c r="Q25" s="10">
        <v>156</v>
      </c>
    </row>
    <row r="26" spans="1:17" ht="12.75">
      <c r="A26" s="3">
        <v>0.895833333333333</v>
      </c>
      <c r="B26">
        <f>IDIR!B26</f>
        <v>307</v>
      </c>
      <c r="C26">
        <f>IDIR!C26</f>
        <v>90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</row>
    <row r="27" spans="1:17" ht="12.75">
      <c r="A27" s="3">
        <v>0.9375</v>
      </c>
      <c r="B27">
        <f>IDIR!B27</f>
        <v>0</v>
      </c>
      <c r="C27">
        <f>IDIR!C27</f>
        <v>91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</row>
    <row r="28" spans="1:17" ht="12.75">
      <c r="A28" s="3">
        <v>0.979166666666666</v>
      </c>
      <c r="B28">
        <f>IDIR!B28</f>
        <v>0</v>
      </c>
      <c r="C28">
        <f>IDIR!C28</f>
        <v>91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.75390625" style="0" customWidth="1"/>
    <col min="2" max="2" width="6.625" style="0" customWidth="1"/>
    <col min="3" max="3" width="4.125" style="0" customWidth="1"/>
    <col min="4" max="4" width="10.00390625" style="0" customWidth="1"/>
    <col min="5" max="17" width="5.00390625" style="0" customWidth="1"/>
    <col min="18" max="31" width="5.125" style="0" customWidth="1"/>
  </cols>
  <sheetData>
    <row r="1" ht="18">
      <c r="A1" s="1" t="s">
        <v>0</v>
      </c>
    </row>
    <row r="2" s="2" customFormat="1" ht="12.75">
      <c r="A2" s="6" t="s">
        <v>10</v>
      </c>
    </row>
    <row r="3" spans="1:17" s="2" customFormat="1" ht="12.75">
      <c r="A3" s="2" t="s">
        <v>1</v>
      </c>
      <c r="B3" s="2" t="s">
        <v>3</v>
      </c>
      <c r="C3" s="2" t="s">
        <v>5</v>
      </c>
      <c r="D3" s="2" t="s">
        <v>6</v>
      </c>
      <c r="E3" s="2">
        <v>0</v>
      </c>
      <c r="F3" s="2">
        <v>0</v>
      </c>
      <c r="G3" s="2">
        <v>30</v>
      </c>
      <c r="H3" s="2">
        <v>60</v>
      </c>
      <c r="I3" s="2">
        <v>90</v>
      </c>
      <c r="J3" s="2">
        <v>120</v>
      </c>
      <c r="K3" s="2">
        <v>150</v>
      </c>
      <c r="L3" s="2">
        <v>180</v>
      </c>
      <c r="M3" s="2">
        <v>210</v>
      </c>
      <c r="N3" s="2">
        <v>240</v>
      </c>
      <c r="O3" s="2">
        <v>270</v>
      </c>
      <c r="P3" s="2">
        <v>300</v>
      </c>
      <c r="Q3" s="2">
        <v>330</v>
      </c>
    </row>
    <row r="4" spans="1:17" s="2" customFormat="1" ht="12.75">
      <c r="A4" s="2" t="s">
        <v>2</v>
      </c>
      <c r="B4" s="2" t="s">
        <v>4</v>
      </c>
      <c r="C4" s="2" t="s">
        <v>4</v>
      </c>
      <c r="D4" s="2" t="s">
        <v>7</v>
      </c>
      <c r="E4" s="2">
        <v>0</v>
      </c>
      <c r="F4" s="2">
        <v>90</v>
      </c>
      <c r="G4" s="2">
        <v>90</v>
      </c>
      <c r="H4" s="2">
        <v>90</v>
      </c>
      <c r="I4" s="2">
        <v>90</v>
      </c>
      <c r="J4" s="2">
        <v>90</v>
      </c>
      <c r="K4" s="2">
        <v>90</v>
      </c>
      <c r="L4" s="2">
        <v>90</v>
      </c>
      <c r="M4" s="2">
        <v>90</v>
      </c>
      <c r="N4" s="2">
        <v>90</v>
      </c>
      <c r="O4" s="2">
        <v>90</v>
      </c>
      <c r="P4" s="2">
        <v>90</v>
      </c>
      <c r="Q4" s="2">
        <v>90</v>
      </c>
    </row>
    <row r="5" spans="1:17" ht="12.75">
      <c r="A5" s="3">
        <v>0.020833333333333332</v>
      </c>
      <c r="B5">
        <f>IDIR!B5</f>
        <v>0</v>
      </c>
      <c r="C5">
        <f>IDIR!C5</f>
        <v>91</v>
      </c>
      <c r="E5">
        <f>IF(IDIR!E5=0,0,IF(E$4=0,COS(3.1415926*$C5/180),SIN(3.1415926*$C5/180)*COS(($B5-E$3)*3.1415926/180)))</f>
        <v>0</v>
      </c>
      <c r="F5">
        <f>IF(IDIR!F5=0,0,IF(F$4=0,COS(3.1415926*$C5/180),SIN(3.1415926*$C5/180)*COS(($B5-F$3)*3.1415926/180)))</f>
        <v>0</v>
      </c>
      <c r="G5">
        <f>IF(IDIR!G5=0,0,IF(G$4=0,COS(3.1415926*$C5/180),SIN(3.1415926*$C5/180)*COS(($B5-G$3)*3.1415926/180)))</f>
        <v>0</v>
      </c>
      <c r="H5">
        <f>IF(IDIR!H5=0,0,IF(H$4=0,COS(3.1415926*$C5/180),SIN(3.1415926*$C5/180)*COS(($B5-H$3)*3.1415926/180)))</f>
        <v>0</v>
      </c>
      <c r="I5">
        <f>IF(IDIR!I5=0,0,IF(I$4=0,COS(3.1415926*$C5/180),SIN(3.1415926*$C5/180)*COS(($B5-I$3)*3.1415926/180)))</f>
        <v>0</v>
      </c>
      <c r="J5">
        <f>IF(IDIR!J5=0,0,IF(J$4=0,COS(3.1415926*$C5/180),SIN(3.1415926*$C5/180)*COS(($B5-J$3)*3.1415926/180)))</f>
        <v>0</v>
      </c>
      <c r="K5">
        <f>IF(IDIR!K5=0,0,IF(K$4=0,COS(3.1415926*$C5/180),SIN(3.1415926*$C5/180)*COS(($B5-K$3)*3.1415926/180)))</f>
        <v>0</v>
      </c>
      <c r="L5">
        <f>IF(IDIR!L5=0,0,IF(L$4=0,COS(3.1415926*$C5/180),SIN(3.1415926*$C5/180)*COS(($B5-L$3)*3.1415926/180)))</f>
        <v>0</v>
      </c>
      <c r="M5">
        <f>IF(IDIR!M5=0,0,IF(M$4=0,COS(3.1415926*$C5/180),SIN(3.1415926*$C5/180)*COS(($B5-M$3)*3.1415926/180)))</f>
        <v>0</v>
      </c>
      <c r="N5">
        <f>IF(IDIR!N5=0,0,IF(N$4=0,COS(3.1415926*$C5/180),SIN(3.1415926*$C5/180)*COS(($B5-N$3)*3.1415926/180)))</f>
        <v>0</v>
      </c>
      <c r="O5">
        <f>IF(IDIR!O5=0,0,IF(O$4=0,COS(3.1415926*$C5/180),SIN(3.1415926*$C5/180)*COS(($B5-O$3)*3.1415926/180)))</f>
        <v>0</v>
      </c>
      <c r="P5">
        <f>IF(IDIR!P5=0,0,IF(P$4=0,COS(3.1415926*$C5/180),SIN(3.1415926*$C5/180)*COS(($B5-P$3)*3.1415926/180)))</f>
        <v>0</v>
      </c>
      <c r="Q5">
        <f>IF(IDIR!Q5=0,0,IF(Q$4=0,COS(3.1415926*$C5/180),SIN(3.1415926*$C5/180)*COS(($B5-Q$3)*3.1415926/180)))</f>
        <v>0</v>
      </c>
    </row>
    <row r="6" spans="1:17" ht="12.75">
      <c r="A6" s="3">
        <v>0.0625</v>
      </c>
      <c r="B6">
        <f>IDIR!B6</f>
        <v>0</v>
      </c>
      <c r="C6">
        <f>IDIR!C6</f>
        <v>91</v>
      </c>
      <c r="E6">
        <f>IF(IDIR!E6=0,0,IF(E$4=0,COS(3.1415926*$C6/180),SIN(3.1415926*$C6/180)*COS(($B6-E$3)*3.1415926/180)))</f>
        <v>0</v>
      </c>
      <c r="F6">
        <f>IF(IDIR!F6=0,0,IF(F$4=0,COS(3.1415926*$C6/180),SIN(3.1415926*$C6/180)*COS(($B6-F$3)*3.1415926/180)))</f>
        <v>0</v>
      </c>
      <c r="G6">
        <f>IF(IDIR!G6=0,0,IF(G$4=0,COS(3.1415926*$C6/180),SIN(3.1415926*$C6/180)*COS(($B6-G$3)*3.1415926/180)))</f>
        <v>0</v>
      </c>
      <c r="H6">
        <f>IF(IDIR!H6=0,0,IF(H$4=0,COS(3.1415926*$C6/180),SIN(3.1415926*$C6/180)*COS(($B6-H$3)*3.1415926/180)))</f>
        <v>0</v>
      </c>
      <c r="I6">
        <f>IF(IDIR!I6=0,0,IF(I$4=0,COS(3.1415926*$C6/180),SIN(3.1415926*$C6/180)*COS(($B6-I$3)*3.1415926/180)))</f>
        <v>0</v>
      </c>
      <c r="J6">
        <f>IF(IDIR!J6=0,0,IF(J$4=0,COS(3.1415926*$C6/180),SIN(3.1415926*$C6/180)*COS(($B6-J$3)*3.1415926/180)))</f>
        <v>0</v>
      </c>
      <c r="K6">
        <f>IF(IDIR!K6=0,0,IF(K$4=0,COS(3.1415926*$C6/180),SIN(3.1415926*$C6/180)*COS(($B6-K$3)*3.1415926/180)))</f>
        <v>0</v>
      </c>
      <c r="L6">
        <f>IF(IDIR!L6=0,0,IF(L$4=0,COS(3.1415926*$C6/180),SIN(3.1415926*$C6/180)*COS(($B6-L$3)*3.1415926/180)))</f>
        <v>0</v>
      </c>
      <c r="M6">
        <f>IF(IDIR!M6=0,0,IF(M$4=0,COS(3.1415926*$C6/180),SIN(3.1415926*$C6/180)*COS(($B6-M$3)*3.1415926/180)))</f>
        <v>0</v>
      </c>
      <c r="N6">
        <f>IF(IDIR!N6=0,0,IF(N$4=0,COS(3.1415926*$C6/180),SIN(3.1415926*$C6/180)*COS(($B6-N$3)*3.1415926/180)))</f>
        <v>0</v>
      </c>
      <c r="O6">
        <f>IF(IDIR!O6=0,0,IF(O$4=0,COS(3.1415926*$C6/180),SIN(3.1415926*$C6/180)*COS(($B6-O$3)*3.1415926/180)))</f>
        <v>0</v>
      </c>
      <c r="P6">
        <f>IF(IDIR!P6=0,0,IF(P$4=0,COS(3.1415926*$C6/180),SIN(3.1415926*$C6/180)*COS(($B6-P$3)*3.1415926/180)))</f>
        <v>0</v>
      </c>
      <c r="Q6">
        <f>IF(IDIR!Q6=0,0,IF(Q$4=0,COS(3.1415926*$C6/180),SIN(3.1415926*$C6/180)*COS(($B6-Q$3)*3.1415926/180)))</f>
        <v>0</v>
      </c>
    </row>
    <row r="7" spans="1:17" ht="12.75">
      <c r="A7" s="3">
        <v>0.104166666666667</v>
      </c>
      <c r="B7">
        <f>IDIR!B7</f>
        <v>0</v>
      </c>
      <c r="C7">
        <f>IDIR!C7</f>
        <v>91</v>
      </c>
      <c r="E7">
        <f>IF(IDIR!E7=0,0,IF(E$4=0,COS(3.1415926*$C7/180),SIN(3.1415926*$C7/180)*COS(($B7-E$3)*3.1415926/180)))</f>
        <v>0</v>
      </c>
      <c r="F7">
        <f>IF(IDIR!F7=0,0,IF(F$4=0,COS(3.1415926*$C7/180),SIN(3.1415926*$C7/180)*COS(($B7-F$3)*3.1415926/180)))</f>
        <v>0</v>
      </c>
      <c r="G7">
        <f>IF(IDIR!G7=0,0,IF(G$4=0,COS(3.1415926*$C7/180),SIN(3.1415926*$C7/180)*COS(($B7-G$3)*3.1415926/180)))</f>
        <v>0</v>
      </c>
      <c r="H7">
        <f>IF(IDIR!H7=0,0,IF(H$4=0,COS(3.1415926*$C7/180),SIN(3.1415926*$C7/180)*COS(($B7-H$3)*3.1415926/180)))</f>
        <v>0</v>
      </c>
      <c r="I7">
        <f>IF(IDIR!I7=0,0,IF(I$4=0,COS(3.1415926*$C7/180),SIN(3.1415926*$C7/180)*COS(($B7-I$3)*3.1415926/180)))</f>
        <v>0</v>
      </c>
      <c r="J7">
        <f>IF(IDIR!J7=0,0,IF(J$4=0,COS(3.1415926*$C7/180),SIN(3.1415926*$C7/180)*COS(($B7-J$3)*3.1415926/180)))</f>
        <v>0</v>
      </c>
      <c r="K7">
        <f>IF(IDIR!K7=0,0,IF(K$4=0,COS(3.1415926*$C7/180),SIN(3.1415926*$C7/180)*COS(($B7-K$3)*3.1415926/180)))</f>
        <v>0</v>
      </c>
      <c r="L7">
        <f>IF(IDIR!L7=0,0,IF(L$4=0,COS(3.1415926*$C7/180),SIN(3.1415926*$C7/180)*COS(($B7-L$3)*3.1415926/180)))</f>
        <v>0</v>
      </c>
      <c r="M7">
        <f>IF(IDIR!M7=0,0,IF(M$4=0,COS(3.1415926*$C7/180),SIN(3.1415926*$C7/180)*COS(($B7-M$3)*3.1415926/180)))</f>
        <v>0</v>
      </c>
      <c r="N7">
        <f>IF(IDIR!N7=0,0,IF(N$4=0,COS(3.1415926*$C7/180),SIN(3.1415926*$C7/180)*COS(($B7-N$3)*3.1415926/180)))</f>
        <v>0</v>
      </c>
      <c r="O7">
        <f>IF(IDIR!O7=0,0,IF(O$4=0,COS(3.1415926*$C7/180),SIN(3.1415926*$C7/180)*COS(($B7-O$3)*3.1415926/180)))</f>
        <v>0</v>
      </c>
      <c r="P7">
        <f>IF(IDIR!P7=0,0,IF(P$4=0,COS(3.1415926*$C7/180),SIN(3.1415926*$C7/180)*COS(($B7-P$3)*3.1415926/180)))</f>
        <v>0</v>
      </c>
      <c r="Q7">
        <f>IF(IDIR!Q7=0,0,IF(Q$4=0,COS(3.1415926*$C7/180),SIN(3.1415926*$C7/180)*COS(($B7-Q$3)*3.1415926/180)))</f>
        <v>0</v>
      </c>
    </row>
    <row r="8" spans="1:17" ht="12.75">
      <c r="A8" s="3">
        <v>0.145833333333333</v>
      </c>
      <c r="B8">
        <f>IDIR!B8</f>
        <v>0</v>
      </c>
      <c r="C8">
        <f>IDIR!C8</f>
        <v>91</v>
      </c>
      <c r="E8">
        <f>IF(IDIR!E8=0,0,IF(E$4=0,COS(3.1415926*$C8/180),SIN(3.1415926*$C8/180)*COS(($B8-E$3)*3.1415926/180)))</f>
        <v>0</v>
      </c>
      <c r="F8">
        <f>IF(IDIR!F8=0,0,IF(F$4=0,COS(3.1415926*$C8/180),SIN(3.1415926*$C8/180)*COS(($B8-F$3)*3.1415926/180)))</f>
        <v>0</v>
      </c>
      <c r="G8">
        <f>IF(IDIR!G8=0,0,IF(G$4=0,COS(3.1415926*$C8/180),SIN(3.1415926*$C8/180)*COS(($B8-G$3)*3.1415926/180)))</f>
        <v>0</v>
      </c>
      <c r="H8">
        <f>IF(IDIR!H8=0,0,IF(H$4=0,COS(3.1415926*$C8/180),SIN(3.1415926*$C8/180)*COS(($B8-H$3)*3.1415926/180)))</f>
        <v>0</v>
      </c>
      <c r="I8">
        <f>IF(IDIR!I8=0,0,IF(I$4=0,COS(3.1415926*$C8/180),SIN(3.1415926*$C8/180)*COS(($B8-I$3)*3.1415926/180)))</f>
        <v>0</v>
      </c>
      <c r="J8">
        <f>IF(IDIR!J8=0,0,IF(J$4=0,COS(3.1415926*$C8/180),SIN(3.1415926*$C8/180)*COS(($B8-J$3)*3.1415926/180)))</f>
        <v>0</v>
      </c>
      <c r="K8">
        <f>IF(IDIR!K8=0,0,IF(K$4=0,COS(3.1415926*$C8/180),SIN(3.1415926*$C8/180)*COS(($B8-K$3)*3.1415926/180)))</f>
        <v>0</v>
      </c>
      <c r="L8">
        <f>IF(IDIR!L8=0,0,IF(L$4=0,COS(3.1415926*$C8/180),SIN(3.1415926*$C8/180)*COS(($B8-L$3)*3.1415926/180)))</f>
        <v>0</v>
      </c>
      <c r="M8">
        <f>IF(IDIR!M8=0,0,IF(M$4=0,COS(3.1415926*$C8/180),SIN(3.1415926*$C8/180)*COS(($B8-M$3)*3.1415926/180)))</f>
        <v>0</v>
      </c>
      <c r="N8">
        <f>IF(IDIR!N8=0,0,IF(N$4=0,COS(3.1415926*$C8/180),SIN(3.1415926*$C8/180)*COS(($B8-N$3)*3.1415926/180)))</f>
        <v>0</v>
      </c>
      <c r="O8">
        <f>IF(IDIR!O8=0,0,IF(O$4=0,COS(3.1415926*$C8/180),SIN(3.1415926*$C8/180)*COS(($B8-O$3)*3.1415926/180)))</f>
        <v>0</v>
      </c>
      <c r="P8">
        <f>IF(IDIR!P8=0,0,IF(P$4=0,COS(3.1415926*$C8/180),SIN(3.1415926*$C8/180)*COS(($B8-P$3)*3.1415926/180)))</f>
        <v>0</v>
      </c>
      <c r="Q8">
        <f>IF(IDIR!Q8=0,0,IF(Q$4=0,COS(3.1415926*$C8/180),SIN(3.1415926*$C8/180)*COS(($B8-Q$3)*3.1415926/180)))</f>
        <v>0</v>
      </c>
    </row>
    <row r="9" spans="1:17" ht="12.75">
      <c r="A9" s="3">
        <v>0.1875</v>
      </c>
      <c r="B9">
        <f>IDIR!B9</f>
        <v>53</v>
      </c>
      <c r="C9">
        <f>IDIR!C9</f>
        <v>90</v>
      </c>
      <c r="E9">
        <f>IF(IDIR!E9=0,0,IF(E$4=0,COS(3.1415926*$C9/180),SIN(3.1415926*$C9/180)*COS(($B9-E$3)*3.1415926/180)))</f>
        <v>0</v>
      </c>
      <c r="F9">
        <f>IF(IDIR!F9=0,0,IF(F$4=0,COS(3.1415926*$C9/180),SIN(3.1415926*$C9/180)*COS(($B9-F$3)*3.1415926/180)))</f>
        <v>0</v>
      </c>
      <c r="G9">
        <f>IF(IDIR!G9=0,0,IF(G$4=0,COS(3.1415926*$C9/180),SIN(3.1415926*$C9/180)*COS(($B9-G$3)*3.1415926/180)))</f>
        <v>0</v>
      </c>
      <c r="H9">
        <f>IF(IDIR!H9=0,0,IF(H$4=0,COS(3.1415926*$C9/180),SIN(3.1415926*$C9/180)*COS(($B9-H$3)*3.1415926/180)))</f>
        <v>0</v>
      </c>
      <c r="I9">
        <f>IF(IDIR!I9=0,0,IF(I$4=0,COS(3.1415926*$C9/180),SIN(3.1415926*$C9/180)*COS(($B9-I$3)*3.1415926/180)))</f>
        <v>0</v>
      </c>
      <c r="J9">
        <f>IF(IDIR!J9=0,0,IF(J$4=0,COS(3.1415926*$C9/180),SIN(3.1415926*$C9/180)*COS(($B9-J$3)*3.1415926/180)))</f>
        <v>0</v>
      </c>
      <c r="K9">
        <f>IF(IDIR!K9=0,0,IF(K$4=0,COS(3.1415926*$C9/180),SIN(3.1415926*$C9/180)*COS(($B9-K$3)*3.1415926/180)))</f>
        <v>0</v>
      </c>
      <c r="L9">
        <f>IF(IDIR!L9=0,0,IF(L$4=0,COS(3.1415926*$C9/180),SIN(3.1415926*$C9/180)*COS(($B9-L$3)*3.1415926/180)))</f>
        <v>0</v>
      </c>
      <c r="M9">
        <f>IF(IDIR!M9=0,0,IF(M$4=0,COS(3.1415926*$C9/180),SIN(3.1415926*$C9/180)*COS(($B9-M$3)*3.1415926/180)))</f>
        <v>0</v>
      </c>
      <c r="N9">
        <f>IF(IDIR!N9=0,0,IF(N$4=0,COS(3.1415926*$C9/180),SIN(3.1415926*$C9/180)*COS(($B9-N$3)*3.1415926/180)))</f>
        <v>0</v>
      </c>
      <c r="O9">
        <f>IF(IDIR!O9=0,0,IF(O$4=0,COS(3.1415926*$C9/180),SIN(3.1415926*$C9/180)*COS(($B9-O$3)*3.1415926/180)))</f>
        <v>0</v>
      </c>
      <c r="P9">
        <f>IF(IDIR!P9=0,0,IF(P$4=0,COS(3.1415926*$C9/180),SIN(3.1415926*$C9/180)*COS(($B9-P$3)*3.1415926/180)))</f>
        <v>0</v>
      </c>
      <c r="Q9">
        <f>IF(IDIR!Q9=0,0,IF(Q$4=0,COS(3.1415926*$C9/180),SIN(3.1415926*$C9/180)*COS(($B9-Q$3)*3.1415926/180)))</f>
        <v>0</v>
      </c>
    </row>
    <row r="10" spans="1:17" ht="12.75">
      <c r="A10" s="3">
        <v>0.229166666666666</v>
      </c>
      <c r="B10">
        <f>IDIR!B10</f>
        <v>58</v>
      </c>
      <c r="C10">
        <f>IDIR!C10</f>
        <v>86</v>
      </c>
      <c r="E10">
        <f>IF(IDIR!E10=0,0,IF(E$4=0,COS(3.1415926*$C10/180),SIN(3.1415926*$C10/180)*COS(($B10-E$3)*3.1415926/180)))</f>
        <v>0.06975649928576737</v>
      </c>
      <c r="F10">
        <f>IF(IDIR!F10=0,0,IF(F$4=0,COS(3.1415926*$C10/180),SIN(3.1415926*$C10/180)*COS(($B10-F$3)*3.1415926/180)))</f>
        <v>0.5286284212009935</v>
      </c>
      <c r="G10">
        <f>IF(IDIR!G10=0,0,IF(G$4=0,COS(3.1415926*$C10/180),SIN(3.1415926*$C10/180)*COS(($B10-G$3)*3.1415926/180)))</f>
        <v>0.8807967792265993</v>
      </c>
      <c r="H10">
        <f>IF(IDIR!H10=0,0,IF(H$4=0,COS(3.1415926*$C10/180),SIN(3.1415926*$C10/180)*COS(($B10-H$3)*3.1415926/180)))</f>
        <v>0.9969563594294566</v>
      </c>
      <c r="I10">
        <f>IF(IDIR!I10=0,0,IF(I$4=0,COS(3.1415926*$C10/180),SIN(3.1415926*$C10/180)*COS(($B10-I$3)*3.1415926/180)))</f>
        <v>0.8459822971385664</v>
      </c>
      <c r="J10">
        <f>IF(IDIR!J10=0,0,IF(J$4=0,COS(3.1415926*$C10/180),SIN(3.1415926*$C10/180)*COS(($B10-J$3)*3.1415926/180)))</f>
        <v>0.4683279690743738</v>
      </c>
      <c r="K10">
        <f>IF(IDIR!K10=0,0,IF(K$4=0,COS(3.1415926*$C10/180),SIN(3.1415926*$C10/180)*COS(($B10-K$3)*3.1415926/180)))</f>
        <v>0</v>
      </c>
      <c r="L10">
        <f>IF(IDIR!L10=0,0,IF(L$4=0,COS(3.1415926*$C10/180),SIN(3.1415926*$C10/180)*COS(($B10-L$3)*3.1415926/180)))</f>
        <v>0</v>
      </c>
      <c r="M10">
        <f>IF(IDIR!M10=0,0,IF(M$4=0,COS(3.1415926*$C10/180),SIN(3.1415926*$C10/180)*COS(($B10-M$3)*3.1415926/180)))</f>
        <v>0</v>
      </c>
      <c r="N10">
        <f>IF(IDIR!N10=0,0,IF(N$4=0,COS(3.1415926*$C10/180),SIN(3.1415926*$C10/180)*COS(($B10-N$3)*3.1415926/180)))</f>
        <v>0</v>
      </c>
      <c r="O10">
        <f>IF(IDIR!O10=0,0,IF(O$4=0,COS(3.1415926*$C10/180),SIN(3.1415926*$C10/180)*COS(($B10-O$3)*3.1415926/180)))</f>
        <v>0</v>
      </c>
      <c r="P10">
        <f>IF(IDIR!P10=0,0,IF(P$4=0,COS(3.1415926*$C10/180),SIN(3.1415926*$C10/180)*COS(($B10-P$3)*3.1415926/180)))</f>
        <v>0</v>
      </c>
      <c r="Q10">
        <f>IF(IDIR!Q10=0,0,IF(Q$4=0,COS(3.1415926*$C10/180),SIN(3.1415926*$C10/180)*COS(($B10-Q$3)*3.1415926/180)))</f>
        <v>0.03481440248658682</v>
      </c>
    </row>
    <row r="11" spans="1:17" ht="12.75">
      <c r="A11" s="3">
        <v>0.270833333333333</v>
      </c>
      <c r="B11">
        <f>IDIR!B11</f>
        <v>69</v>
      </c>
      <c r="C11">
        <f>IDIR!C11</f>
        <v>78</v>
      </c>
      <c r="E11">
        <f>IF(IDIR!E11=0,0,IF(E$4=0,COS(3.1415926*$C11/180),SIN(3.1415926*$C11/180)*COS(($B11-E$3)*3.1415926/180)))</f>
        <v>0.20791171353254134</v>
      </c>
      <c r="F11">
        <f>IF(IDIR!F11=0,0,IF(F$4=0,COS(3.1415926*$C11/180),SIN(3.1415926*$C11/180)*COS(($B11-F$3)*3.1415926/180)))</f>
        <v>0.35053676705658615</v>
      </c>
      <c r="G11">
        <f>IF(IDIR!G11=0,0,IF(G$4=0,COS(3.1415926*$C11/180),SIN(3.1415926*$C11/180)*COS(($B11-G$3)*3.1415926/180)))</f>
        <v>0.7601634610143426</v>
      </c>
      <c r="H11">
        <f>IF(IDIR!H11=0,0,IF(H$4=0,COS(3.1415926*$C11/180),SIN(3.1415926*$C11/180)*COS(($B11-H$3)*3.1415926/180)))</f>
        <v>0.9661049762671592</v>
      </c>
      <c r="I11">
        <f>IF(IDIR!I11=0,0,IF(I$4=0,COS(3.1415926*$C11/180),SIN(3.1415926*$C11/180)*COS(($B11-I$3)*3.1415926/180)))</f>
        <v>0.9131794519543958</v>
      </c>
      <c r="J11">
        <f>IF(IDIR!J11=0,0,IF(J$4=0,COS(3.1415926*$C11/180),SIN(3.1415926*$C11/180)*COS(($B11-J$3)*3.1415926/180)))</f>
        <v>0.6155682391019396</v>
      </c>
      <c r="K11">
        <f>IF(IDIR!K11=0,0,IF(K$4=0,COS(3.1415926*$C11/180),SIN(3.1415926*$C11/180)*COS(($B11-K$3)*3.1415926/180)))</f>
        <v>0.15301601919389954</v>
      </c>
      <c r="L11">
        <f>IF(IDIR!L11=0,0,IF(L$4=0,COS(3.1415926*$C11/180),SIN(3.1415926*$C11/180)*COS(($B11-L$3)*3.1415926/180)))</f>
        <v>0</v>
      </c>
      <c r="M11">
        <f>IF(IDIR!M11=0,0,IF(M$4=0,COS(3.1415926*$C11/180),SIN(3.1415926*$C11/180)*COS(($B11-M$3)*3.1415926/180)))</f>
        <v>0</v>
      </c>
      <c r="N11">
        <f>IF(IDIR!N11=0,0,IF(N$4=0,COS(3.1415926*$C11/180),SIN(3.1415926*$C11/180)*COS(($B11-N$3)*3.1415926/180)))</f>
        <v>0</v>
      </c>
      <c r="O11">
        <f>IF(IDIR!O11=0,0,IF(O$4=0,COS(3.1415926*$C11/180),SIN(3.1415926*$C11/180)*COS(($B11-O$3)*3.1415926/180)))</f>
        <v>0</v>
      </c>
      <c r="P11">
        <f>IF(IDIR!P11=0,0,IF(P$4=0,COS(3.1415926*$C11/180),SIN(3.1415926*$C11/180)*COS(($B11-P$3)*3.1415926/180)))</f>
        <v>0</v>
      </c>
      <c r="Q11">
        <f>IF(IDIR!Q11=0,0,IF(Q$4=0,COS(3.1415926*$C11/180),SIN(3.1415926*$C11/180)*COS(($B11-Q$3)*3.1415926/180)))</f>
        <v>0</v>
      </c>
    </row>
    <row r="12" spans="1:17" ht="12.75">
      <c r="A12" s="3">
        <v>0.3125</v>
      </c>
      <c r="B12">
        <f>IDIR!B12</f>
        <v>79</v>
      </c>
      <c r="C12">
        <f>IDIR!C12</f>
        <v>68</v>
      </c>
      <c r="E12">
        <f>IF(IDIR!E12=0,0,IF(E$4=0,COS(3.1415926*$C12/180),SIN(3.1415926*$C12/180)*COS(($B12-E$3)*3.1415926/180)))</f>
        <v>0.3746066121867796</v>
      </c>
      <c r="F12">
        <f>IF(IDIR!F12=0,0,IF(F$4=0,COS(3.1415926*$C12/180),SIN(3.1415926*$C12/180)*COS(($B12-F$3)*3.1415926/180)))</f>
        <v>0.17691503977882964</v>
      </c>
      <c r="G12">
        <f>IF(IDIR!G12=0,0,IF(G$4=0,COS(3.1415926*$C12/180),SIN(3.1415926*$C12/180)*COS(($B12-G$3)*3.1415926/180)))</f>
        <v>0.6082873445555127</v>
      </c>
      <c r="H12">
        <f>IF(IDIR!H12=0,0,IF(H$4=0,COS(3.1415926*$C12/180),SIN(3.1415926*$C12/180)*COS(($B12-H$3)*3.1415926/180)))</f>
        <v>0.876669552025473</v>
      </c>
      <c r="I12">
        <f>IF(IDIR!I12=0,0,IF(I$4=0,COS(3.1415926*$C12/180),SIN(3.1415926*$C12/180)*COS(($B12-I$3)*3.1415926/180)))</f>
        <v>0.9101488688313437</v>
      </c>
      <c r="J12">
        <f>IF(IDIR!J12=0,0,IF(J$4=0,COS(3.1415926*$C12/180),SIN(3.1415926*$C12/180)*COS(($B12-J$3)*3.1415926/180)))</f>
        <v>0.6997545393708707</v>
      </c>
      <c r="K12">
        <f>IF(IDIR!K12=0,0,IF(K$4=0,COS(3.1415926*$C12/180),SIN(3.1415926*$C12/180)*COS(($B12-K$3)*3.1415926/180)))</f>
        <v>0.3018615524359108</v>
      </c>
      <c r="L12">
        <f>IF(IDIR!L12=0,0,IF(L$4=0,COS(3.1415926*$C12/180),SIN(3.1415926*$C12/180)*COS(($B12-L$3)*3.1415926/180)))</f>
        <v>0</v>
      </c>
      <c r="M12">
        <f>IF(IDIR!M12=0,0,IF(M$4=0,COS(3.1415926*$C12/180),SIN(3.1415926*$C12/180)*COS(($B12-M$3)*3.1415926/180)))</f>
        <v>0</v>
      </c>
      <c r="N12">
        <f>IF(IDIR!N12=0,0,IF(N$4=0,COS(3.1415926*$C12/180),SIN(3.1415926*$C12/180)*COS(($B12-N$3)*3.1415926/180)))</f>
        <v>0</v>
      </c>
      <c r="O12">
        <f>IF(IDIR!O12=0,0,IF(O$4=0,COS(3.1415926*$C12/180),SIN(3.1415926*$C12/180)*COS(($B12-O$3)*3.1415926/180)))</f>
        <v>0</v>
      </c>
      <c r="P12">
        <f>IF(IDIR!P12=0,0,IF(P$4=0,COS(3.1415926*$C12/180),SIN(3.1415926*$C12/180)*COS(($B12-P$3)*3.1415926/180)))</f>
        <v>0</v>
      </c>
      <c r="Q12">
        <f>IF(IDIR!Q12=0,0,IF(Q$4=0,COS(3.1415926*$C12/180),SIN(3.1415926*$C12/180)*COS(($B12-Q$3)*3.1415926/180)))</f>
        <v>0</v>
      </c>
    </row>
    <row r="13" spans="1:17" ht="12.75">
      <c r="A13" s="3">
        <v>0.354166666666666</v>
      </c>
      <c r="B13">
        <f>IDIR!B13</f>
        <v>90</v>
      </c>
      <c r="C13">
        <f>IDIR!C13</f>
        <v>58</v>
      </c>
      <c r="E13">
        <f>IF(IDIR!E13=0,0,IF(E$4=0,COS(3.1415926*$C13/180),SIN(3.1415926*$C13/180)*COS(($B13-E$3)*3.1415926/180)))</f>
        <v>0.5299192788771486</v>
      </c>
      <c r="F13">
        <f>IF(IDIR!F13=0,0,IF(F$4=0,COS(3.1415926*$C13/180),SIN(3.1415926*$C13/180)*COS(($B13-F$3)*3.1415926/180)))</f>
        <v>0</v>
      </c>
      <c r="G13">
        <f>IF(IDIR!G13=0,0,IF(G$4=0,COS(3.1415926*$C13/180),SIN(3.1415926*$C13/180)*COS(($B13-G$3)*3.1415926/180)))</f>
        <v>0.4240240566222756</v>
      </c>
      <c r="H13">
        <f>IF(IDIR!H13=0,0,IF(H$4=0,COS(3.1415926*$C13/180),SIN(3.1415926*$C13/180)*COS(($B13-H$3)*3.1415926/180)))</f>
        <v>0.7344311907651098</v>
      </c>
      <c r="I13">
        <f>IF(IDIR!I13=0,0,IF(I$4=0,COS(3.1415926*$C13/180),SIN(3.1415926*$C13/180)*COS(($B13-I$3)*3.1415926/180)))</f>
        <v>0.8480480870058742</v>
      </c>
      <c r="J13">
        <f>IF(IDIR!J13=0,0,IF(J$4=0,COS(3.1415926*$C13/180),SIN(3.1415926*$C13/180)*COS(($B13-J$3)*3.1415926/180)))</f>
        <v>0.7344311907651098</v>
      </c>
      <c r="K13">
        <f>IF(IDIR!K13=0,0,IF(K$4=0,COS(3.1415926*$C13/180),SIN(3.1415926*$C13/180)*COS(($B13-K$3)*3.1415926/180)))</f>
        <v>0.4240240566222756</v>
      </c>
      <c r="L13">
        <f>IF(IDIR!L13=0,0,IF(L$4=0,COS(3.1415926*$C13/180),SIN(3.1415926*$C13/180)*COS(($B13-L$3)*3.1415926/180)))</f>
        <v>0</v>
      </c>
      <c r="M13">
        <f>IF(IDIR!M13=0,0,IF(M$4=0,COS(3.1415926*$C13/180),SIN(3.1415926*$C13/180)*COS(($B13-M$3)*3.1415926/180)))</f>
        <v>0</v>
      </c>
      <c r="N13">
        <f>IF(IDIR!N13=0,0,IF(N$4=0,COS(3.1415926*$C13/180),SIN(3.1415926*$C13/180)*COS(($B13-N$3)*3.1415926/180)))</f>
        <v>0</v>
      </c>
      <c r="O13">
        <f>IF(IDIR!O13=0,0,IF(O$4=0,COS(3.1415926*$C13/180),SIN(3.1415926*$C13/180)*COS(($B13-O$3)*3.1415926/180)))</f>
        <v>0</v>
      </c>
      <c r="P13">
        <f>IF(IDIR!P13=0,0,IF(P$4=0,COS(3.1415926*$C13/180),SIN(3.1415926*$C13/180)*COS(($B13-P$3)*3.1415926/180)))</f>
        <v>0</v>
      </c>
      <c r="Q13">
        <f>IF(IDIR!Q13=0,0,IF(Q$4=0,COS(3.1415926*$C13/180),SIN(3.1415926*$C13/180)*COS(($B13-Q$3)*3.1415926/180)))</f>
        <v>0</v>
      </c>
    </row>
    <row r="14" spans="1:17" ht="12.75">
      <c r="A14" s="3">
        <v>0.395833333333333</v>
      </c>
      <c r="B14">
        <f>IDIR!B14</f>
        <v>102</v>
      </c>
      <c r="C14">
        <f>IDIR!C14</f>
        <v>48</v>
      </c>
      <c r="E14">
        <f>IF(IDIR!E14=0,0,IF(E$4=0,COS(3.1415926*$C14/180),SIN(3.1415926*$C14/180)*COS(($B14-E$3)*3.1415926/180)))</f>
        <v>0.6691306169788521</v>
      </c>
      <c r="F14">
        <f>IF(IDIR!F14=0,0,IF(F$4=0,COS(3.1415926*$C14/180),SIN(3.1415926*$C14/180)*COS(($B14-F$3)*3.1415926/180)))</f>
        <v>0</v>
      </c>
      <c r="G14">
        <f>IF(IDIR!G14=0,0,IF(G$4=0,COS(3.1415926*$C14/180),SIN(3.1415926*$C14/180)*COS(($B14-G$3)*3.1415926/180)))</f>
        <v>0.22964439254973196</v>
      </c>
      <c r="H14">
        <f>IF(IDIR!H14=0,0,IF(H$4=0,COS(3.1415926*$C14/180),SIN(3.1415926*$C14/180)*COS(($B14-H$3)*3.1415926/180)))</f>
        <v>0.5522642307455562</v>
      </c>
      <c r="I14">
        <f>IF(IDIR!I14=0,0,IF(I$4=0,COS(3.1415926*$C14/180),SIN(3.1415926*$C14/180)*COS(($B14-I$3)*3.1415926/180)))</f>
        <v>0.7269053192371344</v>
      </c>
      <c r="J14">
        <f>IF(IDIR!J14=0,0,IF(J$4=0,COS(3.1415926*$C14/180),SIN(3.1415926*$C14/180)*COS(($B14-J$3)*3.1415926/180)))</f>
        <v>0.7067727209576858</v>
      </c>
      <c r="K14">
        <f>IF(IDIR!K14=0,0,IF(K$4=0,COS(3.1415926*$C14/180),SIN(3.1415926*$C14/180)*COS(($B14-K$3)*3.1415926/180)))</f>
        <v>0.49726094917791214</v>
      </c>
      <c r="L14">
        <f>IF(IDIR!L14=0,0,IF(L$4=0,COS(3.1415926*$C14/180),SIN(3.1415926*$C14/180)*COS(($B14-L$3)*3.1415926/180)))</f>
        <v>0.15450851207973523</v>
      </c>
      <c r="M14">
        <f>IF(IDIR!M14=0,0,IF(M$4=0,COS(3.1415926*$C14/180),SIN(3.1415926*$C14/180)*COS(($B14-M$3)*3.1415926/180)))</f>
        <v>0</v>
      </c>
      <c r="N14">
        <f>IF(IDIR!N14=0,0,IF(N$4=0,COS(3.1415926*$C14/180),SIN(3.1415926*$C14/180)*COS(($B14-N$3)*3.1415926/180)))</f>
        <v>0</v>
      </c>
      <c r="O14">
        <f>IF(IDIR!O14=0,0,IF(O$4=0,COS(3.1415926*$C14/180),SIN(3.1415926*$C14/180)*COS(($B14-O$3)*3.1415926/180)))</f>
        <v>0</v>
      </c>
      <c r="P14">
        <f>IF(IDIR!P14=0,0,IF(P$4=0,COS(3.1415926*$C14/180),SIN(3.1415926*$C14/180)*COS(($B14-P$3)*3.1415926/180)))</f>
        <v>0</v>
      </c>
      <c r="Q14">
        <f>IF(IDIR!Q14=0,0,IF(Q$4=0,COS(3.1415926*$C14/180),SIN(3.1415926*$C14/180)*COS(($B14-Q$3)*3.1415926/180)))</f>
        <v>0</v>
      </c>
    </row>
    <row r="15" spans="1:17" ht="12.75">
      <c r="A15" s="3">
        <v>0.4375</v>
      </c>
      <c r="B15">
        <f>IDIR!B15</f>
        <v>115</v>
      </c>
      <c r="C15">
        <f>IDIR!C15</f>
        <v>38</v>
      </c>
      <c r="E15">
        <f>IF(IDIR!E15=0,0,IF(E$4=0,COS(3.1415926*$C15/180),SIN(3.1415926*$C15/180)*COS(($B15-E$3)*3.1415926/180)))</f>
        <v>0.7880107605719469</v>
      </c>
      <c r="F15">
        <f>IF(IDIR!F15=0,0,IF(F$4=0,COS(3.1415926*$C15/180),SIN(3.1415926*$C15/180)*COS(($B15-F$3)*3.1415926/180)))</f>
        <v>0</v>
      </c>
      <c r="G15">
        <f>IF(IDIR!G15=0,0,IF(G$4=0,COS(3.1415926*$C15/180),SIN(3.1415926*$C15/180)*COS(($B15-G$3)*3.1415926/180)))</f>
        <v>0.05365844790694757</v>
      </c>
      <c r="H15">
        <f>IF(IDIR!H15=0,0,IF(H$4=0,COS(3.1415926*$C15/180),SIN(3.1415926*$C15/180)*COS(($B15-H$3)*3.1415926/180)))</f>
        <v>0.3531289181605116</v>
      </c>
      <c r="I15">
        <f>IF(IDIR!I15=0,0,IF(I$4=0,COS(3.1415926*$C15/180),SIN(3.1415926*$C15/180)*COS(($B15-I$3)*3.1415926/180)))</f>
        <v>0.5579787831229082</v>
      </c>
      <c r="J15">
        <f>IF(IDIR!J15=0,0,IF(J$4=0,COS(3.1415926*$C15/180),SIN(3.1415926*$C15/180)*COS(($B15-J$3)*3.1415926/180)))</f>
        <v>0.6133186887374821</v>
      </c>
      <c r="K15">
        <f>IF(IDIR!K15=0,0,IF(K$4=0,COS(3.1415926*$C15/180),SIN(3.1415926*$C15/180)*COS(($B15-K$3)*3.1415926/180)))</f>
        <v>0.5043203524798696</v>
      </c>
      <c r="L15">
        <f>IF(IDIR!L15=0,0,IF(L$4=0,COS(3.1415926*$C15/180),SIN(3.1415926*$C15/180)*COS(($B15-L$3)*3.1415926/180)))</f>
        <v>0.26018978955310074</v>
      </c>
      <c r="M15">
        <f>IF(IDIR!M15=0,0,IF(M$4=0,COS(3.1415926*$C15/180),SIN(3.1415926*$C15/180)*COS(($B15-M$3)*3.1415926/180)))</f>
        <v>0</v>
      </c>
      <c r="N15">
        <f>IF(IDIR!N15=0,0,IF(N$4=0,COS(3.1415926*$C15/180),SIN(3.1415926*$C15/180)*COS(($B15-N$3)*3.1415926/180)))</f>
        <v>0</v>
      </c>
      <c r="O15">
        <f>IF(IDIR!O15=0,0,IF(O$4=0,COS(3.1415926*$C15/180),SIN(3.1415926*$C15/180)*COS(($B15-O$3)*3.1415926/180)))</f>
        <v>0</v>
      </c>
      <c r="P15">
        <f>IF(IDIR!P15=0,0,IF(P$4=0,COS(3.1415926*$C15/180),SIN(3.1415926*$C15/180)*COS(($B15-P$3)*3.1415926/180)))</f>
        <v>0</v>
      </c>
      <c r="Q15">
        <f>IF(IDIR!Q15=0,0,IF(Q$4=0,COS(3.1415926*$C15/180),SIN(3.1415926*$C15/180)*COS(($B15-Q$3)*3.1415926/180)))</f>
        <v>0</v>
      </c>
    </row>
    <row r="16" spans="1:17" ht="12.75">
      <c r="A16" s="3">
        <v>0.479166666666666</v>
      </c>
      <c r="B16">
        <f>IDIR!B16</f>
        <v>136</v>
      </c>
      <c r="C16">
        <f>IDIR!C16</f>
        <v>30</v>
      </c>
      <c r="E16">
        <f>IF(IDIR!E16=0,0,IF(E$4=0,COS(3.1415926*$C16/180),SIN(3.1415926*$C16/180)*COS(($B16-E$3)*3.1415926/180)))</f>
        <v>0.8660254082502548</v>
      </c>
      <c r="F16">
        <f>IF(IDIR!F16=0,0,IF(F$4=0,COS(3.1415926*$C16/180),SIN(3.1415926*$C16/180)*COS(($B16-F$3)*3.1415926/180)))</f>
        <v>0</v>
      </c>
      <c r="G16">
        <f>IF(IDIR!G16=0,0,IF(G$4=0,COS(3.1415926*$C16/180),SIN(3.1415926*$C16/180)*COS(($B16-G$3)*3.1415926/180)))</f>
        <v>0</v>
      </c>
      <c r="H16">
        <f>IF(IDIR!H16=0,0,IF(H$4=0,COS(3.1415926*$C16/180),SIN(3.1415926*$C16/180)*COS(($B16-H$3)*3.1415926/180)))</f>
        <v>0.12096095690590725</v>
      </c>
      <c r="I16">
        <f>IF(IDIR!I16=0,0,IF(I$4=0,COS(3.1415926*$C16/180),SIN(3.1415926*$C16/180)*COS(($B16-I$3)*3.1415926/180)))</f>
        <v>0.34732918478204206</v>
      </c>
      <c r="J16">
        <f>IF(IDIR!J16=0,0,IF(J$4=0,COS(3.1415926*$C16/180),SIN(3.1415926*$C16/180)*COS(($B16-J$3)*3.1415926/180)))</f>
        <v>0.48063084119028493</v>
      </c>
      <c r="K16">
        <f>IF(IDIR!K16=0,0,IF(K$4=0,COS(3.1415926*$C16/180),SIN(3.1415926*$C16/180)*COS(($B16-K$3)*3.1415926/180)))</f>
        <v>0.48514785613691763</v>
      </c>
      <c r="L16">
        <f>IF(IDIR!L16=0,0,IF(L$4=0,COS(3.1415926*$C16/180),SIN(3.1415926*$C16/180)*COS(($B16-L$3)*3.1415926/180)))</f>
        <v>0.35966989915513503</v>
      </c>
      <c r="M16">
        <f>IF(IDIR!M16=0,0,IF(M$4=0,COS(3.1415926*$C16/180),SIN(3.1415926*$C16/180)*COS(($B16-M$3)*3.1415926/180)))</f>
        <v>0.13781868636538977</v>
      </c>
      <c r="N16">
        <f>IF(IDIR!N16=0,0,IF(N$4=0,COS(3.1415926*$C16/180),SIN(3.1415926*$C16/180)*COS(($B16-N$3)*3.1415926/180)))</f>
        <v>0</v>
      </c>
      <c r="O16">
        <f>IF(IDIR!O16=0,0,IF(O$4=0,COS(3.1415926*$C16/180),SIN(3.1415926*$C16/180)*COS(($B16-O$3)*3.1415926/180)))</f>
        <v>0</v>
      </c>
      <c r="P16">
        <f>IF(IDIR!P16=0,0,IF(P$4=0,COS(3.1415926*$C16/180),SIN(3.1415926*$C16/180)*COS(($B16-P$3)*3.1415926/180)))</f>
        <v>0</v>
      </c>
      <c r="Q16">
        <f>IF(IDIR!Q16=0,0,IF(Q$4=0,COS(3.1415926*$C16/180),SIN(3.1415926*$C16/180)*COS(($B16-Q$3)*3.1415926/180)))</f>
        <v>0</v>
      </c>
    </row>
    <row r="17" spans="1:17" ht="12.75">
      <c r="A17" s="3">
        <v>0.520833333333333</v>
      </c>
      <c r="B17">
        <f>IDIR!B17</f>
        <v>165</v>
      </c>
      <c r="C17">
        <f>IDIR!C17</f>
        <v>25</v>
      </c>
      <c r="E17">
        <f>IF(IDIR!E17=0,0,IF(E$4=0,COS(3.1415926*$C17/180),SIN(3.1415926*$C17/180)*COS(($B17-E$3)*3.1415926/180)))</f>
        <v>0.906307790182209</v>
      </c>
      <c r="F17">
        <f>IF(IDIR!F17=0,0,IF(F$4=0,COS(3.1415926*$C17/180),SIN(3.1415926*$C17/180)*COS(($B17-F$3)*3.1415926/180)))</f>
        <v>0</v>
      </c>
      <c r="G17">
        <f>IF(IDIR!G17=0,0,IF(G$4=0,COS(3.1415926*$C17/180),SIN(3.1415926*$C17/180)*COS(($B17-G$3)*3.1415926/180)))</f>
        <v>0</v>
      </c>
      <c r="H17">
        <f>IF(IDIR!H17=0,0,IF(H$4=0,COS(3.1415926*$C17/180),SIN(3.1415926*$C17/180)*COS(($B17-H$3)*3.1415926/180)))</f>
        <v>0</v>
      </c>
      <c r="I17">
        <f>IF(IDIR!I17=0,0,IF(I$4=0,COS(3.1415926*$C17/180),SIN(3.1415926*$C17/180)*COS(($B17-I$3)*3.1415926/180)))</f>
        <v>0.10938166231583628</v>
      </c>
      <c r="J17">
        <f>IF(IDIR!J17=0,0,IF(J$4=0,COS(3.1415926*$C17/180),SIN(3.1415926*$C17/180)*COS(($B17-J$3)*3.1415926/180)))</f>
        <v>0.2988362379638515</v>
      </c>
      <c r="K17">
        <f>IF(IDIR!K17=0,0,IF(K$4=0,COS(3.1415926*$C17/180),SIN(3.1415926*$C17/180)*COS(($B17-K$3)*3.1415926/180)))</f>
        <v>0.4082178876493932</v>
      </c>
      <c r="L17">
        <f>IF(IDIR!L17=0,0,IF(L$4=0,COS(3.1415926*$C17/180),SIN(3.1415926*$C17/180)*COS(($B17-L$3)*3.1415926/180)))</f>
        <v>0.4082178876493932</v>
      </c>
      <c r="M17">
        <f>IF(IDIR!M17=0,0,IF(M$4=0,COS(3.1415926*$C17/180),SIN(3.1415926*$C17/180)*COS(($B17-M$3)*3.1415926/180)))</f>
        <v>0.2988362379638515</v>
      </c>
      <c r="N17">
        <f>IF(IDIR!N17=0,0,IF(N$4=0,COS(3.1415926*$C17/180),SIN(3.1415926*$C17/180)*COS(($B17-N$3)*3.1415926/180)))</f>
        <v>0.10938166231583628</v>
      </c>
      <c r="O17">
        <f>IF(IDIR!O17=0,0,IF(O$4=0,COS(3.1415926*$C17/180),SIN(3.1415926*$C17/180)*COS(($B17-O$3)*3.1415926/180)))</f>
        <v>0</v>
      </c>
      <c r="P17">
        <f>IF(IDIR!P17=0,0,IF(P$4=0,COS(3.1415926*$C17/180),SIN(3.1415926*$C17/180)*COS(($B17-P$3)*3.1415926/180)))</f>
        <v>0</v>
      </c>
      <c r="Q17">
        <f>IF(IDIR!Q17=0,0,IF(Q$4=0,COS(3.1415926*$C17/180),SIN(3.1415926*$C17/180)*COS(($B17-Q$3)*3.1415926/180)))</f>
        <v>0</v>
      </c>
    </row>
    <row r="18" spans="1:17" ht="12.75">
      <c r="A18" s="3">
        <v>0.5625</v>
      </c>
      <c r="B18">
        <f>IDIR!B18</f>
        <v>195</v>
      </c>
      <c r="C18">
        <f>IDIR!C18</f>
        <v>25</v>
      </c>
      <c r="E18">
        <f>IF(IDIR!E18=0,0,IF(E$4=0,COS(3.1415926*$C18/180),SIN(3.1415926*$C18/180)*COS(($B18-E$3)*3.1415926/180)))</f>
        <v>0.906307790182209</v>
      </c>
      <c r="F18">
        <f>IF(IDIR!F18=0,0,IF(F$4=0,COS(3.1415926*$C18/180),SIN(3.1415926*$C18/180)*COS(($B18-F$3)*3.1415926/180)))</f>
        <v>0</v>
      </c>
      <c r="G18">
        <f>IF(IDIR!G18=0,0,IF(G$4=0,COS(3.1415926*$C18/180),SIN(3.1415926*$C18/180)*COS(($B18-G$3)*3.1415926/180)))</f>
        <v>0</v>
      </c>
      <c r="H18">
        <f>IF(IDIR!H18=0,0,IF(H$4=0,COS(3.1415926*$C18/180),SIN(3.1415926*$C18/180)*COS(($B18-H$3)*3.1415926/180)))</f>
        <v>0</v>
      </c>
      <c r="I18">
        <f>IF(IDIR!I18=0,0,IF(I$4=0,COS(3.1415926*$C18/180),SIN(3.1415926*$C18/180)*COS(($B18-I$3)*3.1415926/180)))</f>
        <v>0</v>
      </c>
      <c r="J18">
        <f>IF(IDIR!J18=0,0,IF(J$4=0,COS(3.1415926*$C18/180),SIN(3.1415926*$C18/180)*COS(($B18-J$3)*3.1415926/180)))</f>
        <v>0.10938166231583628</v>
      </c>
      <c r="K18">
        <f>IF(IDIR!K18=0,0,IF(K$4=0,COS(3.1415926*$C18/180),SIN(3.1415926*$C18/180)*COS(($B18-K$3)*3.1415926/180)))</f>
        <v>0.2988362379638515</v>
      </c>
      <c r="L18">
        <f>IF(IDIR!L18=0,0,IF(L$4=0,COS(3.1415926*$C18/180),SIN(3.1415926*$C18/180)*COS(($B18-L$3)*3.1415926/180)))</f>
        <v>0.4082178876493932</v>
      </c>
      <c r="M18">
        <f>IF(IDIR!M18=0,0,IF(M$4=0,COS(3.1415926*$C18/180),SIN(3.1415926*$C18/180)*COS(($B18-M$3)*3.1415926/180)))</f>
        <v>0.4082178876493932</v>
      </c>
      <c r="N18">
        <f>IF(IDIR!N18=0,0,IF(N$4=0,COS(3.1415926*$C18/180),SIN(3.1415926*$C18/180)*COS(($B18-N$3)*3.1415926/180)))</f>
        <v>0.2988362379638515</v>
      </c>
      <c r="O18">
        <f>IF(IDIR!O18=0,0,IF(O$4=0,COS(3.1415926*$C18/180),SIN(3.1415926*$C18/180)*COS(($B18-O$3)*3.1415926/180)))</f>
        <v>0.10938166231583628</v>
      </c>
      <c r="P18">
        <f>IF(IDIR!P18=0,0,IF(P$4=0,COS(3.1415926*$C18/180),SIN(3.1415926*$C18/180)*COS(($B18-P$3)*3.1415926/180)))</f>
        <v>0</v>
      </c>
      <c r="Q18">
        <f>IF(IDIR!Q18=0,0,IF(Q$4=0,COS(3.1415926*$C18/180),SIN(3.1415926*$C18/180)*COS(($B18-Q$3)*3.1415926/180)))</f>
        <v>0</v>
      </c>
    </row>
    <row r="19" spans="1:17" ht="12.75">
      <c r="A19" s="3">
        <v>0.604166666666666</v>
      </c>
      <c r="B19">
        <f>IDIR!B19</f>
        <v>224</v>
      </c>
      <c r="C19">
        <f>IDIR!C19</f>
        <v>30</v>
      </c>
      <c r="E19">
        <f>IF(IDIR!E19=0,0,IF(E$4=0,COS(3.1415926*$C19/180),SIN(3.1415926*$C19/180)*COS(($B19-E$3)*3.1415926/180)))</f>
        <v>0.8660254082502548</v>
      </c>
      <c r="F19">
        <f>IF(IDIR!F19=0,0,IF(F$4=0,COS(3.1415926*$C19/180),SIN(3.1415926*$C19/180)*COS(($B19-F$3)*3.1415926/180)))</f>
        <v>0</v>
      </c>
      <c r="G19">
        <f>IF(IDIR!G19=0,0,IF(G$4=0,COS(3.1415926*$C19/180),SIN(3.1415926*$C19/180)*COS(($B19-G$3)*3.1415926/180)))</f>
        <v>0</v>
      </c>
      <c r="H19">
        <f>IF(IDIR!H19=0,0,IF(H$4=0,COS(3.1415926*$C19/180),SIN(3.1415926*$C19/180)*COS(($B19-H$3)*3.1415926/180)))</f>
        <v>0</v>
      </c>
      <c r="I19">
        <f>IF(IDIR!I19=0,0,IF(I$4=0,COS(3.1415926*$C19/180),SIN(3.1415926*$C19/180)*COS(($B19-I$3)*3.1415926/180)))</f>
        <v>0</v>
      </c>
      <c r="J19">
        <f>IF(IDIR!J19=0,0,IF(J$4=0,COS(3.1415926*$C19/180),SIN(3.1415926*$C19/180)*COS(($B19-J$3)*3.1415926/180)))</f>
        <v>0</v>
      </c>
      <c r="K19">
        <f>IF(IDIR!K19=0,0,IF(K$4=0,COS(3.1415926*$C19/180),SIN(3.1415926*$C19/180)*COS(($B19-K$3)*3.1415926/180)))</f>
        <v>0.13781868636538977</v>
      </c>
      <c r="L19">
        <f>IF(IDIR!L19=0,0,IF(L$4=0,COS(3.1415926*$C19/180),SIN(3.1415926*$C19/180)*COS(($B19-L$3)*3.1415926/180)))</f>
        <v>0.35966989915513503</v>
      </c>
      <c r="M19">
        <f>IF(IDIR!M19=0,0,IF(M$4=0,COS(3.1415926*$C19/180),SIN(3.1415926*$C19/180)*COS(($B19-M$3)*3.1415926/180)))</f>
        <v>0.48514785613691763</v>
      </c>
      <c r="N19">
        <f>IF(IDIR!N19=0,0,IF(N$4=0,COS(3.1415926*$C19/180),SIN(3.1415926*$C19/180)*COS(($B19-N$3)*3.1415926/180)))</f>
        <v>0.48063084119028493</v>
      </c>
      <c r="O19">
        <f>IF(IDIR!O19=0,0,IF(O$4=0,COS(3.1415926*$C19/180),SIN(3.1415926*$C19/180)*COS(($B19-O$3)*3.1415926/180)))</f>
        <v>0.34732918478204206</v>
      </c>
      <c r="P19">
        <f>IF(IDIR!P19=0,0,IF(P$4=0,COS(3.1415926*$C19/180),SIN(3.1415926*$C19/180)*COS(($B19-P$3)*3.1415926/180)))</f>
        <v>0.12096095690590725</v>
      </c>
      <c r="Q19">
        <f>IF(IDIR!Q19=0,0,IF(Q$4=0,COS(3.1415926*$C19/180),SIN(3.1415926*$C19/180)*COS(($B19-Q$3)*3.1415926/180)))</f>
        <v>0</v>
      </c>
    </row>
    <row r="20" spans="1:17" ht="12.75">
      <c r="A20" s="3">
        <v>0.645833333333333</v>
      </c>
      <c r="B20">
        <f>IDIR!B20</f>
        <v>245</v>
      </c>
      <c r="C20">
        <f>IDIR!C20</f>
        <v>38</v>
      </c>
      <c r="E20">
        <f>IF(IDIR!E20=0,0,IF(E$4=0,COS(3.1415926*$C20/180),SIN(3.1415926*$C20/180)*COS(($B20-E$3)*3.1415926/180)))</f>
        <v>0.7880107605719469</v>
      </c>
      <c r="F20">
        <f>IF(IDIR!F20=0,0,IF(F$4=0,COS(3.1415926*$C20/180),SIN(3.1415926*$C20/180)*COS(($B20-F$3)*3.1415926/180)))</f>
        <v>0</v>
      </c>
      <c r="G20">
        <f>IF(IDIR!G20=0,0,IF(G$4=0,COS(3.1415926*$C20/180),SIN(3.1415926*$C20/180)*COS(($B20-G$3)*3.1415926/180)))</f>
        <v>0</v>
      </c>
      <c r="H20">
        <f>IF(IDIR!H20=0,0,IF(H$4=0,COS(3.1415926*$C20/180),SIN(3.1415926*$C20/180)*COS(($B20-H$3)*3.1415926/180)))</f>
        <v>0</v>
      </c>
      <c r="I20">
        <f>IF(IDIR!I20=0,0,IF(I$4=0,COS(3.1415926*$C20/180),SIN(3.1415926*$C20/180)*COS(($B20-I$3)*3.1415926/180)))</f>
        <v>0</v>
      </c>
      <c r="J20">
        <f>IF(IDIR!J20=0,0,IF(J$4=0,COS(3.1415926*$C20/180),SIN(3.1415926*$C20/180)*COS(($B20-J$3)*3.1415926/180)))</f>
        <v>0</v>
      </c>
      <c r="K20">
        <f>IF(IDIR!K20=0,0,IF(K$4=0,COS(3.1415926*$C20/180),SIN(3.1415926*$C20/180)*COS(($B20-K$3)*3.1415926/180)))</f>
        <v>0</v>
      </c>
      <c r="L20">
        <f>IF(IDIR!L20=0,0,IF(L$4=0,COS(3.1415926*$C20/180),SIN(3.1415926*$C20/180)*COS(($B20-L$3)*3.1415926/180)))</f>
        <v>0.26018978955310074</v>
      </c>
      <c r="M20">
        <f>IF(IDIR!M20=0,0,IF(M$4=0,COS(3.1415926*$C20/180),SIN(3.1415926*$C20/180)*COS(($B20-M$3)*3.1415926/180)))</f>
        <v>0.5043203524798696</v>
      </c>
      <c r="N20">
        <f>IF(IDIR!N20=0,0,IF(N$4=0,COS(3.1415926*$C20/180),SIN(3.1415926*$C20/180)*COS(($B20-N$3)*3.1415926/180)))</f>
        <v>0.6133186887374821</v>
      </c>
      <c r="O20">
        <f>IF(IDIR!O20=0,0,IF(O$4=0,COS(3.1415926*$C20/180),SIN(3.1415926*$C20/180)*COS(($B20-O$3)*3.1415926/180)))</f>
        <v>0.5579787831229082</v>
      </c>
      <c r="P20">
        <f>IF(IDIR!P20=0,0,IF(P$4=0,COS(3.1415926*$C20/180),SIN(3.1415926*$C20/180)*COS(($B20-P$3)*3.1415926/180)))</f>
        <v>0.3531289181605116</v>
      </c>
      <c r="Q20">
        <f>IF(IDIR!Q20=0,0,IF(Q$4=0,COS(3.1415926*$C20/180),SIN(3.1415926*$C20/180)*COS(($B20-Q$3)*3.1415926/180)))</f>
        <v>0.05365844790694757</v>
      </c>
    </row>
    <row r="21" spans="1:17" ht="12.75">
      <c r="A21" s="3">
        <v>0.6875</v>
      </c>
      <c r="B21">
        <f>IDIR!B21</f>
        <v>258</v>
      </c>
      <c r="C21">
        <f>IDIR!C21</f>
        <v>48</v>
      </c>
      <c r="E21">
        <f>IF(IDIR!E21=0,0,IF(E$4=0,COS(3.1415926*$C21/180),SIN(3.1415926*$C21/180)*COS(($B21-E$3)*3.1415926/180)))</f>
        <v>0.6691306169788521</v>
      </c>
      <c r="F21">
        <f>IF(IDIR!F21=0,0,IF(F$4=0,COS(3.1415926*$C21/180),SIN(3.1415926*$C21/180)*COS(($B21-F$3)*3.1415926/180)))</f>
        <v>0</v>
      </c>
      <c r="G21">
        <f>IF(IDIR!G21=0,0,IF(G$4=0,COS(3.1415926*$C21/180),SIN(3.1415926*$C21/180)*COS(($B21-G$3)*3.1415926/180)))</f>
        <v>0</v>
      </c>
      <c r="H21">
        <f>IF(IDIR!H21=0,0,IF(H$4=0,COS(3.1415926*$C21/180),SIN(3.1415926*$C21/180)*COS(($B21-H$3)*3.1415926/180)))</f>
        <v>0</v>
      </c>
      <c r="I21">
        <f>IF(IDIR!I21=0,0,IF(I$4=0,COS(3.1415926*$C21/180),SIN(3.1415926*$C21/180)*COS(($B21-I$3)*3.1415926/180)))</f>
        <v>0</v>
      </c>
      <c r="J21">
        <f>IF(IDIR!J21=0,0,IF(J$4=0,COS(3.1415926*$C21/180),SIN(3.1415926*$C21/180)*COS(($B21-J$3)*3.1415926/180)))</f>
        <v>0</v>
      </c>
      <c r="K21">
        <f>IF(IDIR!K21=0,0,IF(K$4=0,COS(3.1415926*$C21/180),SIN(3.1415926*$C21/180)*COS(($B21-K$3)*3.1415926/180)))</f>
        <v>0</v>
      </c>
      <c r="L21">
        <f>IF(IDIR!L21=0,0,IF(L$4=0,COS(3.1415926*$C21/180),SIN(3.1415926*$C21/180)*COS(($B21-L$3)*3.1415926/180)))</f>
        <v>0.15450851207973523</v>
      </c>
      <c r="M21">
        <f>IF(IDIR!M21=0,0,IF(M$4=0,COS(3.1415926*$C21/180),SIN(3.1415926*$C21/180)*COS(($B21-M$3)*3.1415926/180)))</f>
        <v>0.49726094917791214</v>
      </c>
      <c r="N21">
        <f>IF(IDIR!N21=0,0,IF(N$4=0,COS(3.1415926*$C21/180),SIN(3.1415926*$C21/180)*COS(($B21-N$3)*3.1415926/180)))</f>
        <v>0.7067727209576858</v>
      </c>
      <c r="O21">
        <f>IF(IDIR!O21=0,0,IF(O$4=0,COS(3.1415926*$C21/180),SIN(3.1415926*$C21/180)*COS(($B21-O$3)*3.1415926/180)))</f>
        <v>0.7269053192371344</v>
      </c>
      <c r="P21">
        <f>IF(IDIR!P21=0,0,IF(P$4=0,COS(3.1415926*$C21/180),SIN(3.1415926*$C21/180)*COS(($B21-P$3)*3.1415926/180)))</f>
        <v>0.5522642307455562</v>
      </c>
      <c r="Q21">
        <f>IF(IDIR!Q21=0,0,IF(Q$4=0,COS(3.1415926*$C21/180),SIN(3.1415926*$C21/180)*COS(($B21-Q$3)*3.1415926/180)))</f>
        <v>0.22964439254973196</v>
      </c>
    </row>
    <row r="22" spans="1:17" ht="12.75">
      <c r="A22" s="3">
        <v>0.729166666666666</v>
      </c>
      <c r="B22">
        <f>IDIR!B22</f>
        <v>270</v>
      </c>
      <c r="C22">
        <f>IDIR!C22</f>
        <v>58</v>
      </c>
      <c r="E22">
        <f>IF(IDIR!E22=0,0,IF(E$4=0,COS(3.1415926*$C22/180),SIN(3.1415926*$C22/180)*COS(($B22-E$3)*3.1415926/180)))</f>
        <v>0.5299192788771486</v>
      </c>
      <c r="F22">
        <f>IF(IDIR!F22=0,0,IF(F$4=0,COS(3.1415926*$C22/180),SIN(3.1415926*$C22/180)*COS(($B22-F$3)*3.1415926/180)))</f>
        <v>0</v>
      </c>
      <c r="G22">
        <f>IF(IDIR!G22=0,0,IF(G$4=0,COS(3.1415926*$C22/180),SIN(3.1415926*$C22/180)*COS(($B22-G$3)*3.1415926/180)))</f>
        <v>0</v>
      </c>
      <c r="H22">
        <f>IF(IDIR!H22=0,0,IF(H$4=0,COS(3.1415926*$C22/180),SIN(3.1415926*$C22/180)*COS(($B22-H$3)*3.1415926/180)))</f>
        <v>0</v>
      </c>
      <c r="I22">
        <f>IF(IDIR!I22=0,0,IF(I$4=0,COS(3.1415926*$C22/180),SIN(3.1415926*$C22/180)*COS(($B22-I$3)*3.1415926/180)))</f>
        <v>0</v>
      </c>
      <c r="J22">
        <f>IF(IDIR!J22=0,0,IF(J$4=0,COS(3.1415926*$C22/180),SIN(3.1415926*$C22/180)*COS(($B22-J$3)*3.1415926/180)))</f>
        <v>0</v>
      </c>
      <c r="K22">
        <f>IF(IDIR!K22=0,0,IF(K$4=0,COS(3.1415926*$C22/180),SIN(3.1415926*$C22/180)*COS(($B22-K$3)*3.1415926/180)))</f>
        <v>0</v>
      </c>
      <c r="L22">
        <f>IF(IDIR!L22=0,0,IF(L$4=0,COS(3.1415926*$C22/180),SIN(3.1415926*$C22/180)*COS(($B22-L$3)*3.1415926/180)))</f>
        <v>0</v>
      </c>
      <c r="M22">
        <f>IF(IDIR!M22=0,0,IF(M$4=0,COS(3.1415926*$C22/180),SIN(3.1415926*$C22/180)*COS(($B22-M$3)*3.1415926/180)))</f>
        <v>0.4240240566222756</v>
      </c>
      <c r="N22">
        <f>IF(IDIR!N22=0,0,IF(N$4=0,COS(3.1415926*$C22/180),SIN(3.1415926*$C22/180)*COS(($B22-N$3)*3.1415926/180)))</f>
        <v>0.7344311907651098</v>
      </c>
      <c r="O22">
        <f>IF(IDIR!O22=0,0,IF(O$4=0,COS(3.1415926*$C22/180),SIN(3.1415926*$C22/180)*COS(($B22-O$3)*3.1415926/180)))</f>
        <v>0.8480480870058742</v>
      </c>
      <c r="P22">
        <f>IF(IDIR!P22=0,0,IF(P$4=0,COS(3.1415926*$C22/180),SIN(3.1415926*$C22/180)*COS(($B22-P$3)*3.1415926/180)))</f>
        <v>0.7344311907651098</v>
      </c>
      <c r="Q22">
        <f>IF(IDIR!Q22=0,0,IF(Q$4=0,COS(3.1415926*$C22/180),SIN(3.1415926*$C22/180)*COS(($B22-Q$3)*3.1415926/180)))</f>
        <v>0.4240240566222756</v>
      </c>
    </row>
    <row r="23" spans="1:17" ht="12.75">
      <c r="A23" s="3">
        <v>0.770833333333333</v>
      </c>
      <c r="B23">
        <f>IDIR!B23</f>
        <v>281</v>
      </c>
      <c r="C23">
        <f>IDIR!C23</f>
        <v>68</v>
      </c>
      <c r="E23">
        <f>IF(IDIR!E23=0,0,IF(E$4=0,COS(3.1415926*$C23/180),SIN(3.1415926*$C23/180)*COS(($B23-E$3)*3.1415926/180)))</f>
        <v>0.3746066121867796</v>
      </c>
      <c r="F23">
        <f>IF(IDIR!F23=0,0,IF(F$4=0,COS(3.1415926*$C23/180),SIN(3.1415926*$C23/180)*COS(($B23-F$3)*3.1415926/180)))</f>
        <v>0.17691494222944948</v>
      </c>
      <c r="G23">
        <f>IF(IDIR!G23=0,0,IF(G$4=0,COS(3.1415926*$C23/180),SIN(3.1415926*$C23/180)*COS(($B23-G$3)*3.1415926/180)))</f>
        <v>0</v>
      </c>
      <c r="H23">
        <f>IF(IDIR!H23=0,0,IF(H$4=0,COS(3.1415926*$C23/180),SIN(3.1415926*$C23/180)*COS(($B23-H$3)*3.1415926/180)))</f>
        <v>0</v>
      </c>
      <c r="I23">
        <f>IF(IDIR!I23=0,0,IF(I$4=0,COS(3.1415926*$C23/180),SIN(3.1415926*$C23/180)*COS(($B23-I$3)*3.1415926/180)))</f>
        <v>0</v>
      </c>
      <c r="J23">
        <f>IF(IDIR!J23=0,0,IF(J$4=0,COS(3.1415926*$C23/180),SIN(3.1415926*$C23/180)*COS(($B23-J$3)*3.1415926/180)))</f>
        <v>0</v>
      </c>
      <c r="K23">
        <f>IF(IDIR!K23=0,0,IF(K$4=0,COS(3.1415926*$C23/180),SIN(3.1415926*$C23/180)*COS(($B23-K$3)*3.1415926/180)))</f>
        <v>0</v>
      </c>
      <c r="L23">
        <f>IF(IDIR!L23=0,0,IF(L$4=0,COS(3.1415926*$C23/180),SIN(3.1415926*$C23/180)*COS(($B23-L$3)*3.1415926/180)))</f>
        <v>0</v>
      </c>
      <c r="M23">
        <f>IF(IDIR!M23=0,0,IF(M$4=0,COS(3.1415926*$C23/180),SIN(3.1415926*$C23/180)*COS(($B23-M$3)*3.1415926/180)))</f>
        <v>0.3018615524359108</v>
      </c>
      <c r="N23">
        <f>IF(IDIR!N23=0,0,IF(N$4=0,COS(3.1415926*$C23/180),SIN(3.1415926*$C23/180)*COS(($B23-N$3)*3.1415926/180)))</f>
        <v>0.6997545393708707</v>
      </c>
      <c r="O23">
        <f>IF(IDIR!O23=0,0,IF(O$4=0,COS(3.1415926*$C23/180),SIN(3.1415926*$C23/180)*COS(($B23-O$3)*3.1415926/180)))</f>
        <v>0.9101488688313437</v>
      </c>
      <c r="P23">
        <f>IF(IDIR!P23=0,0,IF(P$4=0,COS(3.1415926*$C23/180),SIN(3.1415926*$C23/180)*COS(($B23-P$3)*3.1415926/180)))</f>
        <v>0.876669552025473</v>
      </c>
      <c r="Q23">
        <f>IF(IDIR!Q23=0,0,IF(Q$4=0,COS(3.1415926*$C23/180),SIN(3.1415926*$C23/180)*COS(($B23-Q$3)*3.1415926/180)))</f>
        <v>0.6082873445555127</v>
      </c>
    </row>
    <row r="24" spans="1:17" ht="12.75">
      <c r="A24" s="3">
        <v>0.8125</v>
      </c>
      <c r="B24">
        <f>IDIR!B24</f>
        <v>291</v>
      </c>
      <c r="C24">
        <f>IDIR!C24</f>
        <v>78</v>
      </c>
      <c r="E24">
        <f>IF(IDIR!E24=0,0,IF(E$4=0,COS(3.1415926*$C24/180),SIN(3.1415926*$C24/180)*COS(($B24-E$3)*3.1415926/180)))</f>
        <v>0.20791171353254134</v>
      </c>
      <c r="F24">
        <f>IF(IDIR!F24=0,0,IF(F$4=0,COS(3.1415926*$C24/180),SIN(3.1415926*$C24/180)*COS(($B24-F$3)*3.1415926/180)))</f>
        <v>0.3505366691823888</v>
      </c>
      <c r="G24">
        <f>IF(IDIR!G24=0,0,IF(G$4=0,COS(3.1415926*$C24/180),SIN(3.1415926*$C24/180)*COS(($B24-G$3)*3.1415926/180)))</f>
        <v>0</v>
      </c>
      <c r="H24">
        <f>IF(IDIR!H24=0,0,IF(H$4=0,COS(3.1415926*$C24/180),SIN(3.1415926*$C24/180)*COS(($B24-H$3)*3.1415926/180)))</f>
        <v>0</v>
      </c>
      <c r="I24">
        <f>IF(IDIR!I24=0,0,IF(I$4=0,COS(3.1415926*$C24/180),SIN(3.1415926*$C24/180)*COS(($B24-I$3)*3.1415926/180)))</f>
        <v>0</v>
      </c>
      <c r="J24">
        <f>IF(IDIR!J24=0,0,IF(J$4=0,COS(3.1415926*$C24/180),SIN(3.1415926*$C24/180)*COS(($B24-J$3)*3.1415926/180)))</f>
        <v>0</v>
      </c>
      <c r="K24">
        <f>IF(IDIR!K24=0,0,IF(K$4=0,COS(3.1415926*$C24/180),SIN(3.1415926*$C24/180)*COS(($B24-K$3)*3.1415926/180)))</f>
        <v>0</v>
      </c>
      <c r="L24">
        <f>IF(IDIR!L24=0,0,IF(L$4=0,COS(3.1415926*$C24/180),SIN(3.1415926*$C24/180)*COS(($B24-L$3)*3.1415926/180)))</f>
        <v>0</v>
      </c>
      <c r="M24">
        <f>IF(IDIR!M24=0,0,IF(M$4=0,COS(3.1415926*$C24/180),SIN(3.1415926*$C24/180)*COS(($B24-M$3)*3.1415926/180)))</f>
        <v>0.15301601919389954</v>
      </c>
      <c r="N24">
        <f>IF(IDIR!N24=0,0,IF(N$4=0,COS(3.1415926*$C24/180),SIN(3.1415926*$C24/180)*COS(($B24-N$3)*3.1415926/180)))</f>
        <v>0.6155682391019396</v>
      </c>
      <c r="O24">
        <f>IF(IDIR!O24=0,0,IF(O$4=0,COS(3.1415926*$C24/180),SIN(3.1415926*$C24/180)*COS(($B24-O$3)*3.1415926/180)))</f>
        <v>0.9131794519543958</v>
      </c>
      <c r="P24">
        <f>IF(IDIR!P24=0,0,IF(P$4=0,COS(3.1415926*$C24/180),SIN(3.1415926*$C24/180)*COS(($B24-P$3)*3.1415926/180)))</f>
        <v>0.9661049762671592</v>
      </c>
      <c r="Q24">
        <f>IF(IDIR!Q24=0,0,IF(Q$4=0,COS(3.1415926*$C24/180),SIN(3.1415926*$C24/180)*COS(($B24-Q$3)*3.1415926/180)))</f>
        <v>0.7601634610143426</v>
      </c>
    </row>
    <row r="25" spans="1:17" ht="12.75">
      <c r="A25" s="3">
        <v>0.854166666666666</v>
      </c>
      <c r="B25">
        <f>IDIR!B25</f>
        <v>302</v>
      </c>
      <c r="C25">
        <f>IDIR!C25</f>
        <v>86</v>
      </c>
      <c r="E25">
        <f>IF(IDIR!E25=0,0,IF(E$4=0,COS(3.1415926*$C25/180),SIN(3.1415926*$C25/180)*COS(($B25-E$3)*3.1415926/180)))</f>
        <v>0.06975649928576737</v>
      </c>
      <c r="F25">
        <f>IF(IDIR!F25=0,0,IF(F$4=0,COS(3.1415926*$C25/180),SIN(3.1415926*$C25/180)*COS(($B25-F$3)*3.1415926/180)))</f>
        <v>0.5286283305289591</v>
      </c>
      <c r="G25">
        <f>IF(IDIR!G25=0,0,IF(G$4=0,COS(3.1415926*$C25/180),SIN(3.1415926*$C25/180)*COS(($B25-G$3)*3.1415926/180)))</f>
        <v>0.03481440248658682</v>
      </c>
      <c r="H25">
        <f>IF(IDIR!H25=0,0,IF(H$4=0,COS(3.1415926*$C25/180),SIN(3.1415926*$C25/180)*COS(($B25-H$3)*3.1415926/180)))</f>
        <v>0</v>
      </c>
      <c r="I25">
        <f>IF(IDIR!I25=0,0,IF(I$4=0,COS(3.1415926*$C25/180),SIN(3.1415926*$C25/180)*COS(($B25-I$3)*3.1415926/180)))</f>
        <v>0</v>
      </c>
      <c r="J25">
        <f>IF(IDIR!J25=0,0,IF(J$4=0,COS(3.1415926*$C25/180),SIN(3.1415926*$C25/180)*COS(($B25-J$3)*3.1415926/180)))</f>
        <v>0</v>
      </c>
      <c r="K25">
        <f>IF(IDIR!K25=0,0,IF(K$4=0,COS(3.1415926*$C25/180),SIN(3.1415926*$C25/180)*COS(($B25-K$3)*3.1415926/180)))</f>
        <v>0</v>
      </c>
      <c r="L25">
        <f>IF(IDIR!L25=0,0,IF(L$4=0,COS(3.1415926*$C25/180),SIN(3.1415926*$C25/180)*COS(($B25-L$3)*3.1415926/180)))</f>
        <v>0</v>
      </c>
      <c r="M25">
        <f>IF(IDIR!M25=0,0,IF(M$4=0,COS(3.1415926*$C25/180),SIN(3.1415926*$C25/180)*COS(($B25-M$3)*3.1415926/180)))</f>
        <v>0</v>
      </c>
      <c r="N25">
        <f>IF(IDIR!N25=0,0,IF(N$4=0,COS(3.1415926*$C25/180),SIN(3.1415926*$C25/180)*COS(($B25-N$3)*3.1415926/180)))</f>
        <v>0.4683279690743738</v>
      </c>
      <c r="O25">
        <f>IF(IDIR!O25=0,0,IF(O$4=0,COS(3.1415926*$C25/180),SIN(3.1415926*$C25/180)*COS(($B25-O$3)*3.1415926/180)))</f>
        <v>0.8459822971385664</v>
      </c>
      <c r="P25">
        <f>IF(IDIR!P25=0,0,IF(P$4=0,COS(3.1415926*$C25/180),SIN(3.1415926*$C25/180)*COS(($B25-P$3)*3.1415926/180)))</f>
        <v>0.9969563594294566</v>
      </c>
      <c r="Q25">
        <f>IF(IDIR!Q25=0,0,IF(Q$4=0,COS(3.1415926*$C25/180),SIN(3.1415926*$C25/180)*COS(($B25-Q$3)*3.1415926/180)))</f>
        <v>0.8807967792265993</v>
      </c>
    </row>
    <row r="26" spans="1:17" ht="12.75">
      <c r="A26" s="3">
        <v>0.895833333333333</v>
      </c>
      <c r="B26">
        <f>IDIR!B26</f>
        <v>307</v>
      </c>
      <c r="C26">
        <f>IDIR!C26</f>
        <v>90</v>
      </c>
      <c r="E26">
        <f>IF(IDIR!E26=0,0,IF(E$4=0,COS(3.1415926*$C26/180),SIN(3.1415926*$C26/180)*COS(($B26-E$3)*3.1415926/180)))</f>
        <v>0</v>
      </c>
      <c r="F26">
        <f>IF(IDIR!F26=0,0,IF(F$4=0,COS(3.1415926*$C26/180),SIN(3.1415926*$C26/180)*COS(($B26-F$3)*3.1415926/180)))</f>
        <v>0</v>
      </c>
      <c r="G26">
        <f>IF(IDIR!G26=0,0,IF(G$4=0,COS(3.1415926*$C26/180),SIN(3.1415926*$C26/180)*COS(($B26-G$3)*3.1415926/180)))</f>
        <v>0</v>
      </c>
      <c r="H26">
        <f>IF(IDIR!H26=0,0,IF(H$4=0,COS(3.1415926*$C26/180),SIN(3.1415926*$C26/180)*COS(($B26-H$3)*3.1415926/180)))</f>
        <v>0</v>
      </c>
      <c r="I26">
        <f>IF(IDIR!I26=0,0,IF(I$4=0,COS(3.1415926*$C26/180),SIN(3.1415926*$C26/180)*COS(($B26-I$3)*3.1415926/180)))</f>
        <v>0</v>
      </c>
      <c r="J26">
        <f>IF(IDIR!J26=0,0,IF(J$4=0,COS(3.1415926*$C26/180),SIN(3.1415926*$C26/180)*COS(($B26-J$3)*3.1415926/180)))</f>
        <v>0</v>
      </c>
      <c r="K26">
        <f>IF(IDIR!K26=0,0,IF(K$4=0,COS(3.1415926*$C26/180),SIN(3.1415926*$C26/180)*COS(($B26-K$3)*3.1415926/180)))</f>
        <v>0</v>
      </c>
      <c r="L26">
        <f>IF(IDIR!L26=0,0,IF(L$4=0,COS(3.1415926*$C26/180),SIN(3.1415926*$C26/180)*COS(($B26-L$3)*3.1415926/180)))</f>
        <v>0</v>
      </c>
      <c r="M26">
        <f>IF(IDIR!M26=0,0,IF(M$4=0,COS(3.1415926*$C26/180),SIN(3.1415926*$C26/180)*COS(($B26-M$3)*3.1415926/180)))</f>
        <v>0</v>
      </c>
      <c r="N26">
        <f>IF(IDIR!N26=0,0,IF(N$4=0,COS(3.1415926*$C26/180),SIN(3.1415926*$C26/180)*COS(($B26-N$3)*3.1415926/180)))</f>
        <v>0</v>
      </c>
      <c r="O26">
        <f>IF(IDIR!O26=0,0,IF(O$4=0,COS(3.1415926*$C26/180),SIN(3.1415926*$C26/180)*COS(($B26-O$3)*3.1415926/180)))</f>
        <v>0</v>
      </c>
      <c r="P26">
        <f>IF(IDIR!P26=0,0,IF(P$4=0,COS(3.1415926*$C26/180),SIN(3.1415926*$C26/180)*COS(($B26-P$3)*3.1415926/180)))</f>
        <v>0</v>
      </c>
      <c r="Q26">
        <f>IF(IDIR!Q26=0,0,IF(Q$4=0,COS(3.1415926*$C26/180),SIN(3.1415926*$C26/180)*COS(($B26-Q$3)*3.1415926/180)))</f>
        <v>0</v>
      </c>
    </row>
    <row r="27" spans="1:17" ht="12.75">
      <c r="A27" s="3">
        <v>0.9375</v>
      </c>
      <c r="B27">
        <f>IDIR!B27</f>
        <v>0</v>
      </c>
      <c r="C27">
        <f>IDIR!C27</f>
        <v>91</v>
      </c>
      <c r="E27">
        <f>IF(IDIR!E27=0,0,IF(E$4=0,COS(3.1415926*$C27/180),SIN(3.1415926*$C27/180)*COS(($B27-E$3)*3.1415926/180)))</f>
        <v>0</v>
      </c>
      <c r="F27">
        <f>IF(IDIR!F27=0,0,IF(F$4=0,COS(3.1415926*$C27/180),SIN(3.1415926*$C27/180)*COS(($B27-F$3)*3.1415926/180)))</f>
        <v>0</v>
      </c>
      <c r="G27">
        <f>IF(IDIR!G27=0,0,IF(G$4=0,COS(3.1415926*$C27/180),SIN(3.1415926*$C27/180)*COS(($B27-G$3)*3.1415926/180)))</f>
        <v>0</v>
      </c>
      <c r="H27">
        <f>IF(IDIR!H27=0,0,IF(H$4=0,COS(3.1415926*$C27/180),SIN(3.1415926*$C27/180)*COS(($B27-H$3)*3.1415926/180)))</f>
        <v>0</v>
      </c>
      <c r="I27">
        <f>IF(IDIR!I27=0,0,IF(I$4=0,COS(3.1415926*$C27/180),SIN(3.1415926*$C27/180)*COS(($B27-I$3)*3.1415926/180)))</f>
        <v>0</v>
      </c>
      <c r="J27">
        <f>IF(IDIR!J27=0,0,IF(J$4=0,COS(3.1415926*$C27/180),SIN(3.1415926*$C27/180)*COS(($B27-J$3)*3.1415926/180)))</f>
        <v>0</v>
      </c>
      <c r="K27">
        <f>IF(IDIR!K27=0,0,IF(K$4=0,COS(3.1415926*$C27/180),SIN(3.1415926*$C27/180)*COS(($B27-K$3)*3.1415926/180)))</f>
        <v>0</v>
      </c>
      <c r="L27">
        <f>IF(IDIR!L27=0,0,IF(L$4=0,COS(3.1415926*$C27/180),SIN(3.1415926*$C27/180)*COS(($B27-L$3)*3.1415926/180)))</f>
        <v>0</v>
      </c>
      <c r="M27">
        <f>IF(IDIR!M27=0,0,IF(M$4=0,COS(3.1415926*$C27/180),SIN(3.1415926*$C27/180)*COS(($B27-M$3)*3.1415926/180)))</f>
        <v>0</v>
      </c>
      <c r="N27">
        <f>IF(IDIR!N27=0,0,IF(N$4=0,COS(3.1415926*$C27/180),SIN(3.1415926*$C27/180)*COS(($B27-N$3)*3.1415926/180)))</f>
        <v>0</v>
      </c>
      <c r="O27">
        <f>IF(IDIR!O27=0,0,IF(O$4=0,COS(3.1415926*$C27/180),SIN(3.1415926*$C27/180)*COS(($B27-O$3)*3.1415926/180)))</f>
        <v>0</v>
      </c>
      <c r="P27">
        <f>IF(IDIR!P27=0,0,IF(P$4=0,COS(3.1415926*$C27/180),SIN(3.1415926*$C27/180)*COS(($B27-P$3)*3.1415926/180)))</f>
        <v>0</v>
      </c>
      <c r="Q27">
        <f>IF(IDIR!Q27=0,0,IF(Q$4=0,COS(3.1415926*$C27/180),SIN(3.1415926*$C27/180)*COS(($B27-Q$3)*3.1415926/180)))</f>
        <v>0</v>
      </c>
    </row>
    <row r="28" spans="1:17" ht="12.75">
      <c r="A28" s="3">
        <v>0.979166666666666</v>
      </c>
      <c r="B28">
        <f>IDIR!B28</f>
        <v>0</v>
      </c>
      <c r="C28">
        <f>IDIR!C28</f>
        <v>91</v>
      </c>
      <c r="E28">
        <f>IF(IDIR!E28=0,0,IF(E$4=0,COS(3.1415926*$C28/180),SIN(3.1415926*$C28/180)*COS(($B28-E$3)*3.1415926/180)))</f>
        <v>0</v>
      </c>
      <c r="F28">
        <f>IF(IDIR!F28=0,0,IF(F$4=0,COS(3.1415926*$C28/180),SIN(3.1415926*$C28/180)*COS(($B28-F$3)*3.1415926/180)))</f>
        <v>0</v>
      </c>
      <c r="G28">
        <f>IF(IDIR!G28=0,0,IF(G$4=0,COS(3.1415926*$C28/180),SIN(3.1415926*$C28/180)*COS(($B28-G$3)*3.1415926/180)))</f>
        <v>0</v>
      </c>
      <c r="H28">
        <f>IF(IDIR!H28=0,0,IF(H$4=0,COS(3.1415926*$C28/180),SIN(3.1415926*$C28/180)*COS(($B28-H$3)*3.1415926/180)))</f>
        <v>0</v>
      </c>
      <c r="I28">
        <f>IF(IDIR!I28=0,0,IF(I$4=0,COS(3.1415926*$C28/180),SIN(3.1415926*$C28/180)*COS(($B28-I$3)*3.1415926/180)))</f>
        <v>0</v>
      </c>
      <c r="J28">
        <f>IF(IDIR!J28=0,0,IF(J$4=0,COS(3.1415926*$C28/180),SIN(3.1415926*$C28/180)*COS(($B28-J$3)*3.1415926/180)))</f>
        <v>0</v>
      </c>
      <c r="K28">
        <f>IF(IDIR!K28=0,0,IF(K$4=0,COS(3.1415926*$C28/180),SIN(3.1415926*$C28/180)*COS(($B28-K$3)*3.1415926/180)))</f>
        <v>0</v>
      </c>
      <c r="L28">
        <f>IF(IDIR!L28=0,0,IF(L$4=0,COS(3.1415926*$C28/180),SIN(3.1415926*$C28/180)*COS(($B28-L$3)*3.1415926/180)))</f>
        <v>0</v>
      </c>
      <c r="M28">
        <f>IF(IDIR!M28=0,0,IF(M$4=0,COS(3.1415926*$C28/180),SIN(3.1415926*$C28/180)*COS(($B28-M$3)*3.1415926/180)))</f>
        <v>0</v>
      </c>
      <c r="N28">
        <f>IF(IDIR!N28=0,0,IF(N$4=0,COS(3.1415926*$C28/180),SIN(3.1415926*$C28/180)*COS(($B28-N$3)*3.1415926/180)))</f>
        <v>0</v>
      </c>
      <c r="O28">
        <f>IF(IDIR!O28=0,0,IF(O$4=0,COS(3.1415926*$C28/180),SIN(3.1415926*$C28/180)*COS(($B28-O$3)*3.1415926/180)))</f>
        <v>0</v>
      </c>
      <c r="P28">
        <f>IF(IDIR!P28=0,0,IF(P$4=0,COS(3.1415926*$C28/180),SIN(3.1415926*$C28/180)*COS(($B28-P$3)*3.1415926/180)))</f>
        <v>0</v>
      </c>
      <c r="Q28">
        <f>IF(IDIR!Q28=0,0,IF(Q$4=0,COS(3.1415926*$C28/180),SIN(3.1415926*$C28/180)*COS(($B28-Q$3)*3.1415926/180)))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5.75390625" style="0" customWidth="1"/>
    <col min="2" max="2" width="6.625" style="0" customWidth="1"/>
    <col min="3" max="3" width="4.125" style="0" customWidth="1"/>
    <col min="4" max="4" width="10.00390625" style="0" customWidth="1"/>
    <col min="5" max="17" width="5.00390625" style="0" customWidth="1"/>
    <col min="18" max="18" width="5.125" style="0" customWidth="1"/>
    <col min="19" max="19" width="6.00390625" style="0" customWidth="1"/>
    <col min="20" max="32" width="5.125" style="0" customWidth="1"/>
  </cols>
  <sheetData>
    <row r="1" ht="18">
      <c r="A1" s="1" t="s">
        <v>0</v>
      </c>
    </row>
    <row r="2" s="2" customFormat="1" ht="12.75">
      <c r="A2" s="6" t="s">
        <v>20</v>
      </c>
    </row>
    <row r="3" spans="1:17" s="2" customFormat="1" ht="12.75">
      <c r="A3" s="2" t="s">
        <v>1</v>
      </c>
      <c r="B3" s="2" t="s">
        <v>3</v>
      </c>
      <c r="C3" s="2" t="s">
        <v>5</v>
      </c>
      <c r="D3" s="2" t="s">
        <v>6</v>
      </c>
      <c r="E3" s="2">
        <v>0</v>
      </c>
      <c r="F3" s="2">
        <v>0</v>
      </c>
      <c r="G3" s="2">
        <v>30</v>
      </c>
      <c r="H3" s="2">
        <v>60</v>
      </c>
      <c r="I3" s="2">
        <v>90</v>
      </c>
      <c r="J3" s="2">
        <v>120</v>
      </c>
      <c r="K3" s="2">
        <v>150</v>
      </c>
      <c r="L3" s="2">
        <v>180</v>
      </c>
      <c r="M3" s="2">
        <v>210</v>
      </c>
      <c r="N3" s="2">
        <v>240</v>
      </c>
      <c r="O3" s="2">
        <v>270</v>
      </c>
      <c r="P3" s="2">
        <v>300</v>
      </c>
      <c r="Q3" s="2">
        <v>330</v>
      </c>
    </row>
    <row r="4" spans="1:17" s="2" customFormat="1" ht="12.75">
      <c r="A4" s="2" t="s">
        <v>2</v>
      </c>
      <c r="B4" s="2" t="s">
        <v>4</v>
      </c>
      <c r="C4" s="2" t="s">
        <v>4</v>
      </c>
      <c r="D4" s="2" t="s">
        <v>7</v>
      </c>
      <c r="E4" s="2">
        <v>0</v>
      </c>
      <c r="F4" s="2">
        <v>90</v>
      </c>
      <c r="G4" s="2">
        <v>90</v>
      </c>
      <c r="H4" s="2">
        <v>90</v>
      </c>
      <c r="I4" s="2">
        <v>90</v>
      </c>
      <c r="J4" s="2">
        <v>90</v>
      </c>
      <c r="K4" s="2">
        <v>90</v>
      </c>
      <c r="L4" s="2">
        <v>90</v>
      </c>
      <c r="M4" s="2">
        <v>90</v>
      </c>
      <c r="N4" s="2">
        <v>90</v>
      </c>
      <c r="O4" s="2">
        <v>90</v>
      </c>
      <c r="P4" s="2">
        <v>90</v>
      </c>
      <c r="Q4" s="2">
        <v>90</v>
      </c>
    </row>
    <row r="5" spans="1:17" ht="12.75">
      <c r="A5" s="3">
        <v>0.020833333333333332</v>
      </c>
      <c r="B5">
        <f>IDIR!B5</f>
        <v>0</v>
      </c>
      <c r="C5">
        <f>IDIR!C5</f>
        <v>91</v>
      </c>
      <c r="E5" s="7">
        <f>ACOS(vetületek!E5)</f>
        <v>1.5707963267948966</v>
      </c>
      <c r="F5" s="7">
        <f>ACOS(vetületek!F5)</f>
        <v>1.5707963267948966</v>
      </c>
      <c r="G5" s="7">
        <f>ACOS(vetületek!G5)</f>
        <v>1.5707963267948966</v>
      </c>
      <c r="H5" s="7">
        <f>ACOS(vetületek!H5)</f>
        <v>1.5707963267948966</v>
      </c>
      <c r="I5" s="7">
        <f>ACOS(vetületek!I5)</f>
        <v>1.5707963267948966</v>
      </c>
      <c r="J5" s="7">
        <f>ACOS(vetületek!J5)</f>
        <v>1.5707963267948966</v>
      </c>
      <c r="K5" s="7">
        <f>ACOS(vetületek!K5)</f>
        <v>1.5707963267948966</v>
      </c>
      <c r="L5" s="7">
        <f>ACOS(vetületek!L5)</f>
        <v>1.5707963267948966</v>
      </c>
      <c r="M5" s="7">
        <f>ACOS(vetületek!M5)</f>
        <v>1.5707963267948966</v>
      </c>
      <c r="N5" s="7">
        <f>ACOS(vetületek!N5)</f>
        <v>1.5707963267948966</v>
      </c>
      <c r="O5" s="7">
        <f>ACOS(vetületek!O5)</f>
        <v>1.5707963267948966</v>
      </c>
      <c r="P5" s="7">
        <f>ACOS(vetületek!P5)</f>
        <v>1.5707963267948966</v>
      </c>
      <c r="Q5" s="7">
        <f>ACOS(vetületek!Q5)</f>
        <v>1.5707963267948966</v>
      </c>
    </row>
    <row r="6" spans="1:17" ht="12.75">
      <c r="A6" s="3">
        <v>0.0625</v>
      </c>
      <c r="B6">
        <f>IDIR!B6</f>
        <v>0</v>
      </c>
      <c r="C6">
        <f>IDIR!C6</f>
        <v>91</v>
      </c>
      <c r="E6" s="7">
        <f>ACOS(vetületek!E6)</f>
        <v>1.5707963267948966</v>
      </c>
      <c r="F6" s="7">
        <f>ACOS(vetületek!F6)</f>
        <v>1.5707963267948966</v>
      </c>
      <c r="G6" s="7">
        <f>ACOS(vetületek!G6)</f>
        <v>1.5707963267948966</v>
      </c>
      <c r="H6" s="7">
        <f>ACOS(vetületek!H6)</f>
        <v>1.5707963267948966</v>
      </c>
      <c r="I6" s="7">
        <f>ACOS(vetületek!I6)</f>
        <v>1.5707963267948966</v>
      </c>
      <c r="J6" s="7">
        <f>ACOS(vetületek!J6)</f>
        <v>1.5707963267948966</v>
      </c>
      <c r="K6" s="7">
        <f>ACOS(vetületek!K6)</f>
        <v>1.5707963267948966</v>
      </c>
      <c r="L6" s="7">
        <f>ACOS(vetületek!L6)</f>
        <v>1.5707963267948966</v>
      </c>
      <c r="M6" s="7">
        <f>ACOS(vetületek!M6)</f>
        <v>1.5707963267948966</v>
      </c>
      <c r="N6" s="7">
        <f>ACOS(vetületek!N6)</f>
        <v>1.5707963267948966</v>
      </c>
      <c r="O6" s="7">
        <f>ACOS(vetületek!O6)</f>
        <v>1.5707963267948966</v>
      </c>
      <c r="P6" s="7">
        <f>ACOS(vetületek!P6)</f>
        <v>1.5707963267948966</v>
      </c>
      <c r="Q6" s="7">
        <f>ACOS(vetületek!Q6)</f>
        <v>1.5707963267948966</v>
      </c>
    </row>
    <row r="7" spans="1:17" ht="12.75">
      <c r="A7" s="3">
        <v>0.104166666666667</v>
      </c>
      <c r="B7">
        <f>IDIR!B7</f>
        <v>0</v>
      </c>
      <c r="C7">
        <f>IDIR!C7</f>
        <v>91</v>
      </c>
      <c r="E7" s="7">
        <f>ACOS(vetületek!E7)</f>
        <v>1.5707963267948966</v>
      </c>
      <c r="F7" s="7">
        <f>ACOS(vetületek!F7)</f>
        <v>1.5707963267948966</v>
      </c>
      <c r="G7" s="7">
        <f>ACOS(vetületek!G7)</f>
        <v>1.5707963267948966</v>
      </c>
      <c r="H7" s="7">
        <f>ACOS(vetületek!H7)</f>
        <v>1.5707963267948966</v>
      </c>
      <c r="I7" s="7">
        <f>ACOS(vetületek!I7)</f>
        <v>1.5707963267948966</v>
      </c>
      <c r="J7" s="7">
        <f>ACOS(vetületek!J7)</f>
        <v>1.5707963267948966</v>
      </c>
      <c r="K7" s="7">
        <f>ACOS(vetületek!K7)</f>
        <v>1.5707963267948966</v>
      </c>
      <c r="L7" s="7">
        <f>ACOS(vetületek!L7)</f>
        <v>1.5707963267948966</v>
      </c>
      <c r="M7" s="7">
        <f>ACOS(vetületek!M7)</f>
        <v>1.5707963267948966</v>
      </c>
      <c r="N7" s="7">
        <f>ACOS(vetületek!N7)</f>
        <v>1.5707963267948966</v>
      </c>
      <c r="O7" s="7">
        <f>ACOS(vetületek!O7)</f>
        <v>1.5707963267948966</v>
      </c>
      <c r="P7" s="7">
        <f>ACOS(vetületek!P7)</f>
        <v>1.5707963267948966</v>
      </c>
      <c r="Q7" s="7">
        <f>ACOS(vetületek!Q7)</f>
        <v>1.5707963267948966</v>
      </c>
    </row>
    <row r="8" spans="1:17" ht="12.75">
      <c r="A8" s="3">
        <v>0.145833333333333</v>
      </c>
      <c r="B8">
        <f>IDIR!B8</f>
        <v>0</v>
      </c>
      <c r="C8">
        <f>IDIR!C8</f>
        <v>91</v>
      </c>
      <c r="E8" s="7">
        <f>ACOS(vetületek!E8)</f>
        <v>1.5707963267948966</v>
      </c>
      <c r="F8" s="7">
        <f>ACOS(vetületek!F8)</f>
        <v>1.5707963267948966</v>
      </c>
      <c r="G8" s="7">
        <f>ACOS(vetületek!G8)</f>
        <v>1.5707963267948966</v>
      </c>
      <c r="H8" s="7">
        <f>ACOS(vetületek!H8)</f>
        <v>1.5707963267948966</v>
      </c>
      <c r="I8" s="7">
        <f>ACOS(vetületek!I8)</f>
        <v>1.5707963267948966</v>
      </c>
      <c r="J8" s="7">
        <f>ACOS(vetületek!J8)</f>
        <v>1.5707963267948966</v>
      </c>
      <c r="K8" s="7">
        <f>ACOS(vetületek!K8)</f>
        <v>1.5707963267948966</v>
      </c>
      <c r="L8" s="7">
        <f>ACOS(vetületek!L8)</f>
        <v>1.5707963267948966</v>
      </c>
      <c r="M8" s="7">
        <f>ACOS(vetületek!M8)</f>
        <v>1.5707963267948966</v>
      </c>
      <c r="N8" s="7">
        <f>ACOS(vetületek!N8)</f>
        <v>1.5707963267948966</v>
      </c>
      <c r="O8" s="7">
        <f>ACOS(vetületek!O8)</f>
        <v>1.5707963267948966</v>
      </c>
      <c r="P8" s="7">
        <f>ACOS(vetületek!P8)</f>
        <v>1.5707963267948966</v>
      </c>
      <c r="Q8" s="7">
        <f>ACOS(vetületek!Q8)</f>
        <v>1.5707963267948966</v>
      </c>
    </row>
    <row r="9" spans="1:17" ht="12.75">
      <c r="A9" s="3">
        <v>0.1875</v>
      </c>
      <c r="B9">
        <f>IDIR!B9</f>
        <v>53</v>
      </c>
      <c r="C9">
        <f>IDIR!C9</f>
        <v>90</v>
      </c>
      <c r="E9" s="7">
        <f>ACOS(vetületek!E9)</f>
        <v>1.5707963267948966</v>
      </c>
      <c r="F9" s="7">
        <f>ACOS(vetületek!F9)</f>
        <v>1.5707963267948966</v>
      </c>
      <c r="G9" s="7">
        <f>ACOS(vetületek!G9)</f>
        <v>1.5707963267948966</v>
      </c>
      <c r="H9" s="7">
        <f>ACOS(vetületek!H9)</f>
        <v>1.5707963267948966</v>
      </c>
      <c r="I9" s="7">
        <f>ACOS(vetületek!I9)</f>
        <v>1.5707963267948966</v>
      </c>
      <c r="J9" s="7">
        <f>ACOS(vetületek!J9)</f>
        <v>1.5707963267948966</v>
      </c>
      <c r="K9" s="7">
        <f>ACOS(vetületek!K9)</f>
        <v>1.5707963267948966</v>
      </c>
      <c r="L9" s="7">
        <f>ACOS(vetületek!L9)</f>
        <v>1.5707963267948966</v>
      </c>
      <c r="M9" s="7">
        <f>ACOS(vetületek!M9)</f>
        <v>1.5707963267948966</v>
      </c>
      <c r="N9" s="7">
        <f>ACOS(vetületek!N9)</f>
        <v>1.5707963267948966</v>
      </c>
      <c r="O9" s="7">
        <f>ACOS(vetületek!O9)</f>
        <v>1.5707963267948966</v>
      </c>
      <c r="P9" s="7">
        <f>ACOS(vetületek!P9)</f>
        <v>1.5707963267948966</v>
      </c>
      <c r="Q9" s="7">
        <f>ACOS(vetületek!Q9)</f>
        <v>1.5707963267948966</v>
      </c>
    </row>
    <row r="10" spans="1:17" ht="12.75">
      <c r="A10" s="3">
        <v>0.229166666666666</v>
      </c>
      <c r="B10">
        <f>IDIR!B10</f>
        <v>58</v>
      </c>
      <c r="C10">
        <f>IDIR!C10</f>
        <v>86</v>
      </c>
      <c r="E10" s="7">
        <f>ACOS(vetületek!E10)</f>
        <v>1.5009831311111113</v>
      </c>
      <c r="F10" s="7">
        <f>ACOS(vetületek!F10)</f>
        <v>1.0138123777790393</v>
      </c>
      <c r="G10" s="7">
        <f>ACOS(vetületek!G10)</f>
        <v>0.4932539876499302</v>
      </c>
      <c r="H10" s="7">
        <f>ACOS(vetületek!H10)</f>
        <v>0.07804083268253836</v>
      </c>
      <c r="I10" s="7">
        <f>ACOS(vetületek!I10)</f>
        <v>0.5623916133758617</v>
      </c>
      <c r="J10" s="7">
        <f>ACOS(vetületek!J10)</f>
        <v>1.0833988909100212</v>
      </c>
      <c r="K10" s="7">
        <f>ACOS(vetületek!K10)</f>
        <v>1.5707963267948966</v>
      </c>
      <c r="L10" s="7">
        <f>ACOS(vetületek!L10)</f>
        <v>1.5707963267948966</v>
      </c>
      <c r="M10" s="7">
        <f>ACOS(vetületek!M10)</f>
        <v>1.5707963267948966</v>
      </c>
      <c r="N10" s="7">
        <f>ACOS(vetületek!N10)</f>
        <v>1.5707963267948966</v>
      </c>
      <c r="O10" s="7">
        <f>ACOS(vetületek!O10)</f>
        <v>1.5707963267948966</v>
      </c>
      <c r="P10" s="7">
        <f>ACOS(vetületek!P10)</f>
        <v>1.5707963267948966</v>
      </c>
      <c r="Q10" s="7">
        <f>ACOS(vetületek!Q10)</f>
        <v>1.5359748877131363</v>
      </c>
    </row>
    <row r="11" spans="1:17" ht="12.75">
      <c r="A11" s="3">
        <v>0.270833333333333</v>
      </c>
      <c r="B11">
        <f>IDIR!B11</f>
        <v>69</v>
      </c>
      <c r="C11">
        <f>IDIR!C11</f>
        <v>78</v>
      </c>
      <c r="E11" s="7">
        <f>ACOS(vetületek!E11)</f>
        <v>1.3613567933333333</v>
      </c>
      <c r="F11" s="7">
        <f>ACOS(vetületek!F11)</f>
        <v>1.2126521516469122</v>
      </c>
      <c r="G11" s="7">
        <f>ACOS(vetületek!G11)</f>
        <v>0.707231666531111</v>
      </c>
      <c r="H11" s="7">
        <f>ACOS(vetületek!H11)</f>
        <v>0.2611063090206376</v>
      </c>
      <c r="I11" s="7">
        <f>ACOS(vetületek!I11)</f>
        <v>0.4197779722184398</v>
      </c>
      <c r="J11" s="7">
        <f>ACOS(vetületek!J11)</f>
        <v>0.9076895240353263</v>
      </c>
      <c r="K11" s="7">
        <f>ACOS(vetületek!K11)</f>
        <v>1.4171768101033244</v>
      </c>
      <c r="L11" s="7">
        <f>ACOS(vetületek!L11)</f>
        <v>1.5707963267948966</v>
      </c>
      <c r="M11" s="7">
        <f>ACOS(vetületek!M11)</f>
        <v>1.5707963267948966</v>
      </c>
      <c r="N11" s="7">
        <f>ACOS(vetületek!N11)</f>
        <v>1.5707963267948966</v>
      </c>
      <c r="O11" s="7">
        <f>ACOS(vetületek!O11)</f>
        <v>1.5707963267948966</v>
      </c>
      <c r="P11" s="7">
        <f>ACOS(vetületek!P11)</f>
        <v>1.5707963267948966</v>
      </c>
      <c r="Q11" s="7">
        <f>ACOS(vetületek!Q11)</f>
        <v>1.5707963267948966</v>
      </c>
    </row>
    <row r="12" spans="1:17" ht="12.75">
      <c r="A12" s="3">
        <v>0.3125</v>
      </c>
      <c r="B12">
        <f>IDIR!B12</f>
        <v>79</v>
      </c>
      <c r="C12">
        <f>IDIR!C12</f>
        <v>68</v>
      </c>
      <c r="E12" s="7">
        <f>ACOS(vetületek!E12)</f>
        <v>1.1868238711111112</v>
      </c>
      <c r="F12" s="7">
        <f>ACOS(vetületek!F12)</f>
        <v>1.3929451660406171</v>
      </c>
      <c r="G12" s="7">
        <f>ACOS(vetületek!G12)</f>
        <v>0.9168952907679819</v>
      </c>
      <c r="H12" s="7">
        <f>ACOS(vetületek!H12)</f>
        <v>0.5019010764115266</v>
      </c>
      <c r="I12" s="7">
        <f>ACOS(vetületek!I12)</f>
        <v>0.42715306432264466</v>
      </c>
      <c r="J12" s="7">
        <f>ACOS(vetületek!J12)</f>
        <v>0.795742485941067</v>
      </c>
      <c r="K12" s="7">
        <f>ACOS(vetületek!K12)</f>
        <v>1.2641516351830053</v>
      </c>
      <c r="L12" s="7">
        <f>ACOS(vetületek!L12)</f>
        <v>1.5707963267948966</v>
      </c>
      <c r="M12" s="7">
        <f>ACOS(vetületek!M12)</f>
        <v>1.5707963267948966</v>
      </c>
      <c r="N12" s="7">
        <f>ACOS(vetületek!N12)</f>
        <v>1.5707963267948966</v>
      </c>
      <c r="O12" s="7">
        <f>ACOS(vetületek!O12)</f>
        <v>1.5707963267948966</v>
      </c>
      <c r="P12" s="7">
        <f>ACOS(vetületek!P12)</f>
        <v>1.5707963267948966</v>
      </c>
      <c r="Q12" s="7">
        <f>ACOS(vetületek!Q12)</f>
        <v>1.5707963267948966</v>
      </c>
    </row>
    <row r="13" spans="1:17" ht="12.75">
      <c r="A13" s="3">
        <v>0.354166666666666</v>
      </c>
      <c r="B13">
        <f>IDIR!B13</f>
        <v>90</v>
      </c>
      <c r="C13">
        <f>IDIR!C13</f>
        <v>58</v>
      </c>
      <c r="E13" s="7">
        <f>ACOS(vetületek!E13)</f>
        <v>1.012290948888889</v>
      </c>
      <c r="F13" s="7">
        <f>ACOS(vetületek!F13)</f>
        <v>1.5707963267948966</v>
      </c>
      <c r="G13" s="7">
        <f>ACOS(vetületek!G13)</f>
        <v>1.1329123287722003</v>
      </c>
      <c r="H13" s="7">
        <f>ACOS(vetületek!H13)</f>
        <v>0.7459681335066752</v>
      </c>
      <c r="I13" s="7">
        <f>ACOS(vetületek!I13)</f>
        <v>0.5585053779060076</v>
      </c>
      <c r="J13" s="7">
        <f>ACOS(vetületek!J13)</f>
        <v>0.7459681335066752</v>
      </c>
      <c r="K13" s="7">
        <f>ACOS(vetületek!K13)</f>
        <v>1.1329123287722003</v>
      </c>
      <c r="L13" s="7">
        <f>ACOS(vetületek!L13)</f>
        <v>1.5707963267948966</v>
      </c>
      <c r="M13" s="7">
        <f>ACOS(vetületek!M13)</f>
        <v>1.5707963267948966</v>
      </c>
      <c r="N13" s="7">
        <f>ACOS(vetületek!N13)</f>
        <v>1.5707963267948966</v>
      </c>
      <c r="O13" s="7">
        <f>ACOS(vetületek!O13)</f>
        <v>1.5707963267948966</v>
      </c>
      <c r="P13" s="7">
        <f>ACOS(vetületek!P13)</f>
        <v>1.5707963267948966</v>
      </c>
      <c r="Q13" s="7">
        <f>ACOS(vetületek!Q13)</f>
        <v>1.5707963267948966</v>
      </c>
    </row>
    <row r="14" spans="1:17" ht="12.75">
      <c r="A14" s="3">
        <v>0.395833333333333</v>
      </c>
      <c r="B14">
        <f>IDIR!B14</f>
        <v>102</v>
      </c>
      <c r="C14">
        <f>IDIR!C14</f>
        <v>48</v>
      </c>
      <c r="E14" s="7">
        <f>ACOS(vetületek!E14)</f>
        <v>0.8377580266666667</v>
      </c>
      <c r="F14" s="7">
        <f>ACOS(vetületek!F14)</f>
        <v>1.5707963267948966</v>
      </c>
      <c r="G14" s="7">
        <f>ACOS(vetületek!G14)</f>
        <v>1.3390840318574222</v>
      </c>
      <c r="H14" s="7">
        <f>ACOS(vetületek!H14)</f>
        <v>0.9857185420451923</v>
      </c>
      <c r="I14" s="7">
        <f>ACOS(vetületek!I14)</f>
        <v>0.7569915411740007</v>
      </c>
      <c r="J14" s="7">
        <f>ACOS(vetületek!J14)</f>
        <v>0.7858704843777633</v>
      </c>
      <c r="K14" s="7">
        <f>ACOS(vetületek!K14)</f>
        <v>1.05035745749305</v>
      </c>
      <c r="L14" s="7">
        <f>ACOS(vetületek!L14)</f>
        <v>1.4156663545335324</v>
      </c>
      <c r="M14" s="7">
        <f>ACOS(vetületek!M14)</f>
        <v>1.5707963267948966</v>
      </c>
      <c r="N14" s="7">
        <f>ACOS(vetületek!N14)</f>
        <v>1.5707963267948966</v>
      </c>
      <c r="O14" s="7">
        <f>ACOS(vetületek!O14)</f>
        <v>1.5707963267948966</v>
      </c>
      <c r="P14" s="7">
        <f>ACOS(vetületek!P14)</f>
        <v>1.5707963267948966</v>
      </c>
      <c r="Q14" s="7">
        <f>ACOS(vetületek!Q14)</f>
        <v>1.5707963267948966</v>
      </c>
    </row>
    <row r="15" spans="1:17" ht="12.75">
      <c r="A15" s="3">
        <v>0.4375</v>
      </c>
      <c r="B15">
        <f>IDIR!B15</f>
        <v>115</v>
      </c>
      <c r="C15">
        <f>IDIR!C15</f>
        <v>38</v>
      </c>
      <c r="E15" s="7">
        <f>ACOS(vetületek!E15)</f>
        <v>0.6632251044444445</v>
      </c>
      <c r="F15" s="7">
        <f>ACOS(vetületek!F15)</f>
        <v>1.5707963267948966</v>
      </c>
      <c r="G15" s="7">
        <f>ACOS(vetületek!G15)</f>
        <v>1.5171120963085127</v>
      </c>
      <c r="H15" s="7">
        <f>ACOS(vetületek!H15)</f>
        <v>1.2098829441140386</v>
      </c>
      <c r="I15" s="7">
        <f>ACOS(vetületek!I15)</f>
        <v>0.9788481527846328</v>
      </c>
      <c r="J15" s="7">
        <f>ACOS(vetületek!J15)</f>
        <v>0.9105408093693612</v>
      </c>
      <c r="K15" s="7">
        <f>ACOS(vetületek!K15)</f>
        <v>1.0422016119337143</v>
      </c>
      <c r="L15" s="7">
        <f>ACOS(vetületek!L15)</f>
        <v>1.3075775695335814</v>
      </c>
      <c r="M15" s="7">
        <f>ACOS(vetületek!M15)</f>
        <v>1.5707963267948966</v>
      </c>
      <c r="N15" s="7">
        <f>ACOS(vetületek!N15)</f>
        <v>1.5707963267948966</v>
      </c>
      <c r="O15" s="7">
        <f>ACOS(vetületek!O15)</f>
        <v>1.5707963267948966</v>
      </c>
      <c r="P15" s="7">
        <f>ACOS(vetületek!P15)</f>
        <v>1.5707963267948966</v>
      </c>
      <c r="Q15" s="7">
        <f>ACOS(vetületek!Q15)</f>
        <v>1.5707963267948966</v>
      </c>
    </row>
    <row r="16" spans="1:17" ht="12.75">
      <c r="A16" s="3">
        <v>0.479166666666666</v>
      </c>
      <c r="B16">
        <f>IDIR!B16</f>
        <v>136</v>
      </c>
      <c r="C16">
        <f>IDIR!C16</f>
        <v>30</v>
      </c>
      <c r="E16" s="7">
        <f>ACOS(vetületek!E16)</f>
        <v>0.5235987666666664</v>
      </c>
      <c r="F16" s="7">
        <f>ACOS(vetületek!F16)</f>
        <v>1.5707963267948966</v>
      </c>
      <c r="G16" s="7">
        <f>ACOS(vetületek!G16)</f>
        <v>1.5707963267948966</v>
      </c>
      <c r="H16" s="7">
        <f>ACOS(vetületek!H16)</f>
        <v>1.4495384361895423</v>
      </c>
      <c r="I16" s="7">
        <f>ACOS(vetületek!I16)</f>
        <v>1.2160748613779617</v>
      </c>
      <c r="J16" s="7">
        <f>ACOS(vetületek!J16)</f>
        <v>1.069422375746335</v>
      </c>
      <c r="K16" s="7">
        <f>ACOS(vetületek!K16)</f>
        <v>1.0642640788667754</v>
      </c>
      <c r="L16" s="7">
        <f>ACOS(vetületek!L16)</f>
        <v>1.2028822331390778</v>
      </c>
      <c r="M16" s="7">
        <f>ACOS(vetületek!M16)</f>
        <v>1.4325375808362626</v>
      </c>
      <c r="N16" s="7">
        <f>ACOS(vetületek!N16)</f>
        <v>1.5707963267948966</v>
      </c>
      <c r="O16" s="7">
        <f>ACOS(vetületek!O16)</f>
        <v>1.5707963267948966</v>
      </c>
      <c r="P16" s="7">
        <f>ACOS(vetületek!P16)</f>
        <v>1.5707963267948966</v>
      </c>
      <c r="Q16" s="7">
        <f>ACOS(vetületek!Q16)</f>
        <v>1.5707963267948966</v>
      </c>
    </row>
    <row r="17" spans="1:17" ht="12.75">
      <c r="A17" s="3">
        <v>0.520833333333333</v>
      </c>
      <c r="B17">
        <f>IDIR!B17</f>
        <v>165</v>
      </c>
      <c r="C17">
        <f>IDIR!C17</f>
        <v>25</v>
      </c>
      <c r="E17" s="7">
        <f>ACOS(vetületek!E17)</f>
        <v>0.43633230555555547</v>
      </c>
      <c r="F17" s="7">
        <f>ACOS(vetületek!F17)</f>
        <v>1.5707963267948966</v>
      </c>
      <c r="G17" s="7">
        <f>ACOS(vetületek!G17)</f>
        <v>1.5707963267948966</v>
      </c>
      <c r="H17" s="7">
        <f>ACOS(vetületek!H17)</f>
        <v>1.5707963267948966</v>
      </c>
      <c r="I17" s="7">
        <f>ACOS(vetületek!I17)</f>
        <v>1.4611953683546315</v>
      </c>
      <c r="J17" s="7">
        <f>ACOS(vetületek!J17)</f>
        <v>1.267323393245173</v>
      </c>
      <c r="K17" s="7">
        <f>ACOS(vetületek!K17)</f>
        <v>1.1502952958775108</v>
      </c>
      <c r="L17" s="7">
        <f>ACOS(vetületek!L17)</f>
        <v>1.1502952958775108</v>
      </c>
      <c r="M17" s="7">
        <f>ACOS(vetületek!M17)</f>
        <v>1.267323393245173</v>
      </c>
      <c r="N17" s="7">
        <f>ACOS(vetületek!N17)</f>
        <v>1.4611953683546315</v>
      </c>
      <c r="O17" s="7">
        <f>ACOS(vetületek!O17)</f>
        <v>1.5707963267948966</v>
      </c>
      <c r="P17" s="7">
        <f>ACOS(vetületek!P17)</f>
        <v>1.5707963267948966</v>
      </c>
      <c r="Q17" s="7">
        <f>ACOS(vetületek!Q17)</f>
        <v>1.5707963267948966</v>
      </c>
    </row>
    <row r="18" spans="1:17" ht="12.75">
      <c r="A18" s="3">
        <v>0.5625</v>
      </c>
      <c r="B18">
        <f>IDIR!B18</f>
        <v>195</v>
      </c>
      <c r="C18">
        <f>IDIR!C18</f>
        <v>25</v>
      </c>
      <c r="E18" s="7">
        <f>ACOS(vetületek!E18)</f>
        <v>0.43633230555555547</v>
      </c>
      <c r="F18" s="7">
        <f>ACOS(vetületek!F18)</f>
        <v>1.5707963267948966</v>
      </c>
      <c r="G18" s="7">
        <f>ACOS(vetületek!G18)</f>
        <v>1.5707963267948966</v>
      </c>
      <c r="H18" s="7">
        <f>ACOS(vetületek!H18)</f>
        <v>1.5707963267948966</v>
      </c>
      <c r="I18" s="7">
        <f>ACOS(vetületek!I18)</f>
        <v>1.5707963267948966</v>
      </c>
      <c r="J18" s="7">
        <f>ACOS(vetületek!J18)</f>
        <v>1.4611953683546315</v>
      </c>
      <c r="K18" s="7">
        <f>ACOS(vetületek!K18)</f>
        <v>1.267323393245173</v>
      </c>
      <c r="L18" s="7">
        <f>ACOS(vetületek!L18)</f>
        <v>1.1502952958775108</v>
      </c>
      <c r="M18" s="7">
        <f>ACOS(vetületek!M18)</f>
        <v>1.1502952958775108</v>
      </c>
      <c r="N18" s="7">
        <f>ACOS(vetületek!N18)</f>
        <v>1.267323393245173</v>
      </c>
      <c r="O18" s="7">
        <f>ACOS(vetületek!O18)</f>
        <v>1.4611953683546315</v>
      </c>
      <c r="P18" s="7">
        <f>ACOS(vetületek!P18)</f>
        <v>1.5707963267948966</v>
      </c>
      <c r="Q18" s="7">
        <f>ACOS(vetületek!Q18)</f>
        <v>1.5707963267948966</v>
      </c>
    </row>
    <row r="19" spans="1:17" ht="12.75">
      <c r="A19" s="3">
        <v>0.604166666666666</v>
      </c>
      <c r="B19">
        <f>IDIR!B19</f>
        <v>224</v>
      </c>
      <c r="C19">
        <f>IDIR!C19</f>
        <v>30</v>
      </c>
      <c r="E19" s="7">
        <f>ACOS(vetületek!E19)</f>
        <v>0.5235987666666664</v>
      </c>
      <c r="F19" s="7">
        <f>ACOS(vetületek!F19)</f>
        <v>1.5707963267948966</v>
      </c>
      <c r="G19" s="7">
        <f>ACOS(vetületek!G19)</f>
        <v>1.5707963267948966</v>
      </c>
      <c r="H19" s="7">
        <f>ACOS(vetületek!H19)</f>
        <v>1.5707963267948966</v>
      </c>
      <c r="I19" s="7">
        <f>ACOS(vetületek!I19)</f>
        <v>1.5707963267948966</v>
      </c>
      <c r="J19" s="7">
        <f>ACOS(vetületek!J19)</f>
        <v>1.5707963267948966</v>
      </c>
      <c r="K19" s="7">
        <f>ACOS(vetületek!K19)</f>
        <v>1.4325375808362626</v>
      </c>
      <c r="L19" s="7">
        <f>ACOS(vetületek!L19)</f>
        <v>1.2028822331390778</v>
      </c>
      <c r="M19" s="7">
        <f>ACOS(vetületek!M19)</f>
        <v>1.0642640788667754</v>
      </c>
      <c r="N19" s="7">
        <f>ACOS(vetületek!N19)</f>
        <v>1.069422375746335</v>
      </c>
      <c r="O19" s="7">
        <f>ACOS(vetületek!O19)</f>
        <v>1.2160748613779617</v>
      </c>
      <c r="P19" s="7">
        <f>ACOS(vetületek!P19)</f>
        <v>1.4495384361895423</v>
      </c>
      <c r="Q19" s="7">
        <f>ACOS(vetületek!Q19)</f>
        <v>1.5707963267948966</v>
      </c>
    </row>
    <row r="20" spans="1:17" ht="12.75">
      <c r="A20" s="3">
        <v>0.645833333333333</v>
      </c>
      <c r="B20">
        <f>IDIR!B20</f>
        <v>245</v>
      </c>
      <c r="C20">
        <f>IDIR!C20</f>
        <v>38</v>
      </c>
      <c r="E20" s="7">
        <f>ACOS(vetületek!E20)</f>
        <v>0.6632251044444445</v>
      </c>
      <c r="F20" s="7">
        <f>ACOS(vetületek!F20)</f>
        <v>1.5707963267948966</v>
      </c>
      <c r="G20" s="7">
        <f>ACOS(vetületek!G20)</f>
        <v>1.5707963267948966</v>
      </c>
      <c r="H20" s="7">
        <f>ACOS(vetületek!H20)</f>
        <v>1.5707963267948966</v>
      </c>
      <c r="I20" s="7">
        <f>ACOS(vetületek!I20)</f>
        <v>1.5707963267948966</v>
      </c>
      <c r="J20" s="7">
        <f>ACOS(vetületek!J20)</f>
        <v>1.5707963267948966</v>
      </c>
      <c r="K20" s="7">
        <f>ACOS(vetületek!K20)</f>
        <v>1.5707963267948966</v>
      </c>
      <c r="L20" s="7">
        <f>ACOS(vetületek!L20)</f>
        <v>1.3075775695335814</v>
      </c>
      <c r="M20" s="7">
        <f>ACOS(vetületek!M20)</f>
        <v>1.0422016119337143</v>
      </c>
      <c r="N20" s="7">
        <f>ACOS(vetületek!N20)</f>
        <v>0.9105408093693612</v>
      </c>
      <c r="O20" s="7">
        <f>ACOS(vetületek!O20)</f>
        <v>0.9788481527846328</v>
      </c>
      <c r="P20" s="7">
        <f>ACOS(vetületek!P20)</f>
        <v>1.2098829441140386</v>
      </c>
      <c r="Q20" s="7">
        <f>ACOS(vetületek!Q20)</f>
        <v>1.5171120963085127</v>
      </c>
    </row>
    <row r="21" spans="1:17" ht="12.75">
      <c r="A21" s="3">
        <v>0.6875</v>
      </c>
      <c r="B21">
        <f>IDIR!B21</f>
        <v>258</v>
      </c>
      <c r="C21">
        <f>IDIR!C21</f>
        <v>48</v>
      </c>
      <c r="E21" s="7">
        <f>ACOS(vetületek!E21)</f>
        <v>0.8377580266666667</v>
      </c>
      <c r="F21" s="7">
        <f>ACOS(vetületek!F21)</f>
        <v>1.5707963267948966</v>
      </c>
      <c r="G21" s="7">
        <f>ACOS(vetületek!G21)</f>
        <v>1.5707963267948966</v>
      </c>
      <c r="H21" s="7">
        <f>ACOS(vetületek!H21)</f>
        <v>1.5707963267948966</v>
      </c>
      <c r="I21" s="7">
        <f>ACOS(vetületek!I21)</f>
        <v>1.5707963267948966</v>
      </c>
      <c r="J21" s="7">
        <f>ACOS(vetületek!J21)</f>
        <v>1.5707963267948966</v>
      </c>
      <c r="K21" s="7">
        <f>ACOS(vetületek!K21)</f>
        <v>1.5707963267948966</v>
      </c>
      <c r="L21" s="7">
        <f>ACOS(vetületek!L21)</f>
        <v>1.4156663545335324</v>
      </c>
      <c r="M21" s="7">
        <f>ACOS(vetületek!M21)</f>
        <v>1.05035745749305</v>
      </c>
      <c r="N21" s="7">
        <f>ACOS(vetületek!N21)</f>
        <v>0.7858704843777633</v>
      </c>
      <c r="O21" s="7">
        <f>ACOS(vetületek!O21)</f>
        <v>0.7569915411740007</v>
      </c>
      <c r="P21" s="7">
        <f>ACOS(vetületek!P21)</f>
        <v>0.9857185420451923</v>
      </c>
      <c r="Q21" s="7">
        <f>ACOS(vetületek!Q21)</f>
        <v>1.3390840318574222</v>
      </c>
    </row>
    <row r="22" spans="1:17" ht="12.75">
      <c r="A22" s="3">
        <v>0.729166666666666</v>
      </c>
      <c r="B22">
        <f>IDIR!B22</f>
        <v>270</v>
      </c>
      <c r="C22">
        <f>IDIR!C22</f>
        <v>58</v>
      </c>
      <c r="E22" s="7">
        <f>ACOS(vetületek!E22)</f>
        <v>1.012290948888889</v>
      </c>
      <c r="F22" s="7">
        <f>ACOS(vetületek!F22)</f>
        <v>1.5707963267948966</v>
      </c>
      <c r="G22" s="7">
        <f>ACOS(vetületek!G22)</f>
        <v>1.5707963267948966</v>
      </c>
      <c r="H22" s="7">
        <f>ACOS(vetületek!H22)</f>
        <v>1.5707963267948966</v>
      </c>
      <c r="I22" s="7">
        <f>ACOS(vetületek!I22)</f>
        <v>1.5707963267948966</v>
      </c>
      <c r="J22" s="7">
        <f>ACOS(vetületek!J22)</f>
        <v>1.5707963267948966</v>
      </c>
      <c r="K22" s="7">
        <f>ACOS(vetületek!K22)</f>
        <v>1.5707963267948966</v>
      </c>
      <c r="L22" s="7">
        <f>ACOS(vetületek!L22)</f>
        <v>1.5707963267948966</v>
      </c>
      <c r="M22" s="7">
        <f>ACOS(vetületek!M22)</f>
        <v>1.1329123287722003</v>
      </c>
      <c r="N22" s="7">
        <f>ACOS(vetületek!N22)</f>
        <v>0.7459681335066752</v>
      </c>
      <c r="O22" s="7">
        <f>ACOS(vetületek!O22)</f>
        <v>0.5585053779060076</v>
      </c>
      <c r="P22" s="7">
        <f>ACOS(vetületek!P22)</f>
        <v>0.7459681335066752</v>
      </c>
      <c r="Q22" s="7">
        <f>ACOS(vetületek!Q22)</f>
        <v>1.1329123287722003</v>
      </c>
    </row>
    <row r="23" spans="1:17" ht="12.75">
      <c r="A23" s="3">
        <v>0.770833333333333</v>
      </c>
      <c r="B23">
        <f>IDIR!B23</f>
        <v>281</v>
      </c>
      <c r="C23">
        <f>IDIR!C23</f>
        <v>68</v>
      </c>
      <c r="E23" s="7">
        <f>ACOS(vetületek!E23)</f>
        <v>1.1868238711111112</v>
      </c>
      <c r="F23" s="7">
        <f>ACOS(vetületek!F23)</f>
        <v>1.3929452651533887</v>
      </c>
      <c r="G23" s="7">
        <f>ACOS(vetületek!G23)</f>
        <v>1.5707963267948966</v>
      </c>
      <c r="H23" s="7">
        <f>ACOS(vetületek!H23)</f>
        <v>1.5707963267948966</v>
      </c>
      <c r="I23" s="7">
        <f>ACOS(vetületek!I23)</f>
        <v>1.5707963267948966</v>
      </c>
      <c r="J23" s="7">
        <f>ACOS(vetületek!J23)</f>
        <v>1.5707963267948966</v>
      </c>
      <c r="K23" s="7">
        <f>ACOS(vetületek!K23)</f>
        <v>1.5707963267948966</v>
      </c>
      <c r="L23" s="7">
        <f>ACOS(vetületek!L23)</f>
        <v>1.5707963267948966</v>
      </c>
      <c r="M23" s="7">
        <f>ACOS(vetületek!M23)</f>
        <v>1.2641516351830053</v>
      </c>
      <c r="N23" s="7">
        <f>ACOS(vetületek!N23)</f>
        <v>0.795742485941067</v>
      </c>
      <c r="O23" s="7">
        <f>ACOS(vetületek!O23)</f>
        <v>0.42715306432264466</v>
      </c>
      <c r="P23" s="7">
        <f>ACOS(vetületek!P23)</f>
        <v>0.5019010764115266</v>
      </c>
      <c r="Q23" s="7">
        <f>ACOS(vetületek!Q23)</f>
        <v>0.9168952907679819</v>
      </c>
    </row>
    <row r="24" spans="1:17" ht="12.75">
      <c r="A24" s="3">
        <v>0.8125</v>
      </c>
      <c r="B24">
        <f>IDIR!B24</f>
        <v>291</v>
      </c>
      <c r="C24">
        <f>IDIR!C24</f>
        <v>78</v>
      </c>
      <c r="E24" s="7">
        <f>ACOS(vetületek!E24)</f>
        <v>1.3613567933333333</v>
      </c>
      <c r="F24" s="7">
        <f>ACOS(vetületek!F24)</f>
        <v>1.2126522561520672</v>
      </c>
      <c r="G24" s="7">
        <f>ACOS(vetületek!G24)</f>
        <v>1.5707963267948966</v>
      </c>
      <c r="H24" s="7">
        <f>ACOS(vetületek!H24)</f>
        <v>1.5707963267948966</v>
      </c>
      <c r="I24" s="7">
        <f>ACOS(vetületek!I24)</f>
        <v>1.5707963267948966</v>
      </c>
      <c r="J24" s="7">
        <f>ACOS(vetületek!J24)</f>
        <v>1.5707963267948966</v>
      </c>
      <c r="K24" s="7">
        <f>ACOS(vetületek!K24)</f>
        <v>1.5707963267948966</v>
      </c>
      <c r="L24" s="7">
        <f>ACOS(vetületek!L24)</f>
        <v>1.5707963267948966</v>
      </c>
      <c r="M24" s="7">
        <f>ACOS(vetületek!M24)</f>
        <v>1.4171768101033244</v>
      </c>
      <c r="N24" s="7">
        <f>ACOS(vetületek!N24)</f>
        <v>0.9076895240353263</v>
      </c>
      <c r="O24" s="7">
        <f>ACOS(vetületek!O24)</f>
        <v>0.4197779722184398</v>
      </c>
      <c r="P24" s="7">
        <f>ACOS(vetületek!P24)</f>
        <v>0.2611063090206376</v>
      </c>
      <c r="Q24" s="7">
        <f>ACOS(vetületek!Q24)</f>
        <v>0.707231666531111</v>
      </c>
    </row>
    <row r="25" spans="1:17" ht="12.75">
      <c r="A25" s="3">
        <v>0.854166666666666</v>
      </c>
      <c r="B25">
        <f>IDIR!B25</f>
        <v>302</v>
      </c>
      <c r="C25">
        <f>IDIR!C25</f>
        <v>86</v>
      </c>
      <c r="E25" s="7">
        <f>ACOS(vetületek!E25)</f>
        <v>1.5009831311111113</v>
      </c>
      <c r="F25" s="7">
        <f>ACOS(vetületek!F25)</f>
        <v>1.0138124845961152</v>
      </c>
      <c r="G25" s="7">
        <f>ACOS(vetületek!G25)</f>
        <v>1.5359748877131363</v>
      </c>
      <c r="H25" s="7">
        <f>ACOS(vetületek!H25)</f>
        <v>1.5707963267948966</v>
      </c>
      <c r="I25" s="7">
        <f>ACOS(vetületek!I25)</f>
        <v>1.5707963267948966</v>
      </c>
      <c r="J25" s="7">
        <f>ACOS(vetületek!J25)</f>
        <v>1.5707963267948966</v>
      </c>
      <c r="K25" s="7">
        <f>ACOS(vetületek!K25)</f>
        <v>1.5707963267948966</v>
      </c>
      <c r="L25" s="7">
        <f>ACOS(vetületek!L25)</f>
        <v>1.5707963267948966</v>
      </c>
      <c r="M25" s="7">
        <f>ACOS(vetületek!M25)</f>
        <v>1.5707963267948966</v>
      </c>
      <c r="N25" s="7">
        <f>ACOS(vetületek!N25)</f>
        <v>1.0833988909100212</v>
      </c>
      <c r="O25" s="7">
        <f>ACOS(vetületek!O25)</f>
        <v>0.5623916133758617</v>
      </c>
      <c r="P25" s="7">
        <f>ACOS(vetületek!P25)</f>
        <v>0.07804083268253836</v>
      </c>
      <c r="Q25" s="7">
        <f>ACOS(vetületek!Q25)</f>
        <v>0.4932539876499302</v>
      </c>
    </row>
    <row r="26" spans="1:17" ht="12.75">
      <c r="A26" s="3">
        <v>0.895833333333333</v>
      </c>
      <c r="B26">
        <f>IDIR!B26</f>
        <v>307</v>
      </c>
      <c r="C26">
        <f>IDIR!C26</f>
        <v>90</v>
      </c>
      <c r="E26" s="7">
        <f>ACOS(vetületek!E26)</f>
        <v>1.5707963267948966</v>
      </c>
      <c r="F26" s="7">
        <f>ACOS(vetületek!F26)</f>
        <v>1.5707963267948966</v>
      </c>
      <c r="G26" s="7">
        <f>ACOS(vetületek!G26)</f>
        <v>1.5707963267948966</v>
      </c>
      <c r="H26" s="7">
        <f>ACOS(vetületek!H26)</f>
        <v>1.5707963267948966</v>
      </c>
      <c r="I26" s="7">
        <f>ACOS(vetületek!I26)</f>
        <v>1.5707963267948966</v>
      </c>
      <c r="J26" s="7">
        <f>ACOS(vetületek!J26)</f>
        <v>1.5707963267948966</v>
      </c>
      <c r="K26" s="7">
        <f>ACOS(vetületek!K26)</f>
        <v>1.5707963267948966</v>
      </c>
      <c r="L26" s="7">
        <f>ACOS(vetületek!L26)</f>
        <v>1.5707963267948966</v>
      </c>
      <c r="M26" s="7">
        <f>ACOS(vetületek!M26)</f>
        <v>1.5707963267948966</v>
      </c>
      <c r="N26" s="7">
        <f>ACOS(vetületek!N26)</f>
        <v>1.5707963267948966</v>
      </c>
      <c r="O26" s="7">
        <f>ACOS(vetületek!O26)</f>
        <v>1.5707963267948966</v>
      </c>
      <c r="P26" s="7">
        <f>ACOS(vetületek!P26)</f>
        <v>1.5707963267948966</v>
      </c>
      <c r="Q26" s="7">
        <f>ACOS(vetületek!Q26)</f>
        <v>1.5707963267948966</v>
      </c>
    </row>
    <row r="27" spans="1:17" ht="12.75">
      <c r="A27" s="3">
        <v>0.9375</v>
      </c>
      <c r="B27">
        <f>IDIR!B27</f>
        <v>0</v>
      </c>
      <c r="C27">
        <f>IDIR!C27</f>
        <v>91</v>
      </c>
      <c r="E27" s="7">
        <f>ACOS(vetületek!E27)</f>
        <v>1.5707963267948966</v>
      </c>
      <c r="F27" s="7">
        <f>ACOS(vetületek!F27)</f>
        <v>1.5707963267948966</v>
      </c>
      <c r="G27" s="7">
        <f>ACOS(vetületek!G27)</f>
        <v>1.5707963267948966</v>
      </c>
      <c r="H27" s="7">
        <f>ACOS(vetületek!H27)</f>
        <v>1.5707963267948966</v>
      </c>
      <c r="I27" s="7">
        <f>ACOS(vetületek!I27)</f>
        <v>1.5707963267948966</v>
      </c>
      <c r="J27" s="7">
        <f>ACOS(vetületek!J27)</f>
        <v>1.5707963267948966</v>
      </c>
      <c r="K27" s="7">
        <f>ACOS(vetületek!K27)</f>
        <v>1.5707963267948966</v>
      </c>
      <c r="L27" s="7">
        <f>ACOS(vetületek!L27)</f>
        <v>1.5707963267948966</v>
      </c>
      <c r="M27" s="7">
        <f>ACOS(vetületek!M27)</f>
        <v>1.5707963267948966</v>
      </c>
      <c r="N27" s="7">
        <f>ACOS(vetületek!N27)</f>
        <v>1.5707963267948966</v>
      </c>
      <c r="O27" s="7">
        <f>ACOS(vetületek!O27)</f>
        <v>1.5707963267948966</v>
      </c>
      <c r="P27" s="7">
        <f>ACOS(vetületek!P27)</f>
        <v>1.5707963267948966</v>
      </c>
      <c r="Q27" s="7">
        <f>ACOS(vetületek!Q27)</f>
        <v>1.5707963267948966</v>
      </c>
    </row>
    <row r="28" spans="1:17" ht="12.75">
      <c r="A28" s="3">
        <v>0.979166666666666</v>
      </c>
      <c r="B28">
        <f>IDIR!B28</f>
        <v>0</v>
      </c>
      <c r="C28">
        <f>IDIR!C28</f>
        <v>91</v>
      </c>
      <c r="E28" s="7">
        <f>ACOS(vetületek!E28)</f>
        <v>1.5707963267948966</v>
      </c>
      <c r="F28" s="7">
        <f>ACOS(vetületek!F28)</f>
        <v>1.5707963267948966</v>
      </c>
      <c r="G28" s="7">
        <f>ACOS(vetületek!G28)</f>
        <v>1.5707963267948966</v>
      </c>
      <c r="H28" s="7">
        <f>ACOS(vetületek!H28)</f>
        <v>1.5707963267948966</v>
      </c>
      <c r="I28" s="7">
        <f>ACOS(vetületek!I28)</f>
        <v>1.5707963267948966</v>
      </c>
      <c r="J28" s="7">
        <f>ACOS(vetületek!J28)</f>
        <v>1.5707963267948966</v>
      </c>
      <c r="K28" s="7">
        <f>ACOS(vetületek!K28)</f>
        <v>1.5707963267948966</v>
      </c>
      <c r="L28" s="7">
        <f>ACOS(vetületek!L28)</f>
        <v>1.5707963267948966</v>
      </c>
      <c r="M28" s="7">
        <f>ACOS(vetületek!M28)</f>
        <v>1.5707963267948966</v>
      </c>
      <c r="N28" s="7">
        <f>ACOS(vetületek!N28)</f>
        <v>1.5707963267948966</v>
      </c>
      <c r="O28" s="7">
        <f>ACOS(vetületek!O28)</f>
        <v>1.5707963267948966</v>
      </c>
      <c r="P28" s="7">
        <f>ACOS(vetületek!P28)</f>
        <v>1.5707963267948966</v>
      </c>
      <c r="Q28" s="7">
        <f>ACOS(vetületek!Q28)</f>
        <v>1.5707963267948966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8"/>
  <sheetViews>
    <sheetView zoomScalePageLayoutView="0" workbookViewId="0" topLeftCell="A1">
      <selection activeCell="U5" sqref="U5"/>
    </sheetView>
  </sheetViews>
  <sheetFormatPr defaultColWidth="9.00390625" defaultRowHeight="12.75"/>
  <cols>
    <col min="1" max="1" width="5.75390625" style="0" customWidth="1"/>
    <col min="2" max="2" width="6.625" style="0" customWidth="1"/>
    <col min="3" max="3" width="4.125" style="0" customWidth="1"/>
    <col min="4" max="4" width="10.00390625" style="0" customWidth="1"/>
    <col min="5" max="17" width="4.625" style="7" customWidth="1"/>
    <col min="18" max="18" width="5.125" style="0" customWidth="1"/>
    <col min="19" max="19" width="4.625" style="0" customWidth="1"/>
    <col min="20" max="20" width="5.75390625" style="0" customWidth="1"/>
    <col min="21" max="21" width="6.625" style="0" customWidth="1"/>
    <col min="22" max="31" width="4.625" style="0" customWidth="1"/>
    <col min="32" max="32" width="5.125" style="0" customWidth="1"/>
  </cols>
  <sheetData>
    <row r="1" ht="18">
      <c r="A1" s="1" t="s">
        <v>0</v>
      </c>
    </row>
    <row r="2" spans="1:19" s="2" customFormat="1" ht="12.75">
      <c r="A2" s="6" t="s">
        <v>21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 s="6"/>
    </row>
    <row r="3" spans="1:31" s="2" customFormat="1" ht="12.75">
      <c r="A3" s="2" t="s">
        <v>1</v>
      </c>
      <c r="B3" s="2" t="s">
        <v>3</v>
      </c>
      <c r="C3" s="2" t="s">
        <v>5</v>
      </c>
      <c r="D3" s="2" t="s">
        <v>6</v>
      </c>
      <c r="E3" s="9">
        <v>0</v>
      </c>
      <c r="F3" s="9">
        <v>0</v>
      </c>
      <c r="G3" s="9">
        <v>30</v>
      </c>
      <c r="H3" s="9">
        <v>60</v>
      </c>
      <c r="I3" s="9">
        <v>90</v>
      </c>
      <c r="J3" s="9">
        <v>120</v>
      </c>
      <c r="K3" s="9">
        <v>150</v>
      </c>
      <c r="L3" s="9">
        <v>180</v>
      </c>
      <c r="M3" s="9">
        <v>210</v>
      </c>
      <c r="N3" s="9">
        <v>240</v>
      </c>
      <c r="O3" s="9">
        <v>270</v>
      </c>
      <c r="P3" s="9">
        <v>300</v>
      </c>
      <c r="Q3" s="9">
        <v>330</v>
      </c>
      <c r="S3" s="2" t="s">
        <v>17</v>
      </c>
      <c r="T3" s="2" t="s">
        <v>17</v>
      </c>
      <c r="U3" s="2" t="s">
        <v>23</v>
      </c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2" customFormat="1" ht="12.75">
      <c r="A4" s="2" t="s">
        <v>2</v>
      </c>
      <c r="B4" s="2" t="s">
        <v>4</v>
      </c>
      <c r="C4" s="2" t="s">
        <v>4</v>
      </c>
      <c r="D4" s="2" t="s">
        <v>7</v>
      </c>
      <c r="E4" s="9">
        <v>0</v>
      </c>
      <c r="F4" s="9">
        <v>90</v>
      </c>
      <c r="G4" s="9">
        <v>90</v>
      </c>
      <c r="H4" s="9">
        <v>90</v>
      </c>
      <c r="I4" s="9">
        <v>90</v>
      </c>
      <c r="J4" s="9">
        <v>90</v>
      </c>
      <c r="K4" s="9">
        <v>90</v>
      </c>
      <c r="L4" s="9">
        <v>90</v>
      </c>
      <c r="M4" s="9">
        <v>90</v>
      </c>
      <c r="N4" s="9">
        <v>90</v>
      </c>
      <c r="O4" s="9">
        <v>90</v>
      </c>
      <c r="P4" s="9">
        <v>90</v>
      </c>
      <c r="Q4" s="9">
        <v>90</v>
      </c>
      <c r="S4" s="2" t="s">
        <v>4</v>
      </c>
      <c r="T4" s="2" t="s">
        <v>22</v>
      </c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2.75">
      <c r="A5" s="3">
        <v>0.020833333333333332</v>
      </c>
      <c r="B5">
        <f>IDIR!B5</f>
        <v>0</v>
      </c>
      <c r="C5">
        <f>IDIR!C5</f>
        <v>91</v>
      </c>
      <c r="E5" s="7">
        <f>((((-0.37074*i!E5+0.71445)*i!E5-0.49546)*i!E5+0.1023)*i!E5-0.01053)*i!E5+0.88604</f>
        <v>0.0058094242712554145</v>
      </c>
      <c r="F5" s="7">
        <f>((((-0.37074*i!F5+0.71445)*i!F5-0.49546)*i!F5+0.1023)*i!F5-0.01053)*i!F5+0.88604</f>
        <v>0.0058094242712554145</v>
      </c>
      <c r="G5" s="7">
        <f>((((-0.37074*i!G5+0.71445)*i!G5-0.49546)*i!G5+0.1023)*i!G5-0.01053)*i!G5+0.88604</f>
        <v>0.0058094242712554145</v>
      </c>
      <c r="H5" s="7">
        <f>((((-0.37074*i!H5+0.71445)*i!H5-0.49546)*i!H5+0.1023)*i!H5-0.01053)*i!H5+0.88604</f>
        <v>0.0058094242712554145</v>
      </c>
      <c r="I5" s="7">
        <f>((((-0.37074*i!I5+0.71445)*i!I5-0.49546)*i!I5+0.1023)*i!I5-0.01053)*i!I5+0.88604</f>
        <v>0.0058094242712554145</v>
      </c>
      <c r="J5" s="7">
        <f>((((-0.37074*i!J5+0.71445)*i!J5-0.49546)*i!J5+0.1023)*i!J5-0.01053)*i!J5+0.88604</f>
        <v>0.0058094242712554145</v>
      </c>
      <c r="K5" s="7">
        <f>((((-0.37074*i!K5+0.71445)*i!K5-0.49546)*i!K5+0.1023)*i!K5-0.01053)*i!K5+0.88604</f>
        <v>0.0058094242712554145</v>
      </c>
      <c r="L5" s="7">
        <f>((((-0.37074*i!L5+0.71445)*i!L5-0.49546)*i!L5+0.1023)*i!L5-0.01053)*i!L5+0.88604</f>
        <v>0.0058094242712554145</v>
      </c>
      <c r="M5" s="7">
        <f>((((-0.37074*i!M5+0.71445)*i!M5-0.49546)*i!M5+0.1023)*i!M5-0.01053)*i!M5+0.88604</f>
        <v>0.0058094242712554145</v>
      </c>
      <c r="N5" s="7">
        <f>((((-0.37074*i!N5+0.71445)*i!N5-0.49546)*i!N5+0.1023)*i!N5-0.01053)*i!N5+0.88604</f>
        <v>0.0058094242712554145</v>
      </c>
      <c r="O5" s="7">
        <f>((((-0.37074*i!O5+0.71445)*i!O5-0.49546)*i!O5+0.1023)*i!O5-0.01053)*i!O5+0.88604</f>
        <v>0.0058094242712554145</v>
      </c>
      <c r="P5" s="7">
        <f>((((-0.37074*i!P5+0.71445)*i!P5-0.49546)*i!P5+0.1023)*i!P5-0.01053)*i!P5+0.88604</f>
        <v>0.0058094242712554145</v>
      </c>
      <c r="Q5" s="7">
        <f>((((-0.37074*i!Q5+0.71445)*i!Q5-0.49546)*i!Q5+0.1023)*i!Q5-0.01053)*i!Q5+0.88604</f>
        <v>0.0058094242712554145</v>
      </c>
      <c r="S5">
        <v>90</v>
      </c>
      <c r="T5">
        <f aca="true" t="shared" si="0" ref="T5:T23">S5/180*3.1415926</f>
        <v>1.5707963</v>
      </c>
      <c r="U5">
        <f aca="true" t="shared" si="1" ref="U5:U23">((((-0.37074*T5+0.71445)*T5-0.49546)*T5+0.1023)*T5-0.01053)*T5+0.88604</f>
        <v>0.005809519818517295</v>
      </c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2.75">
      <c r="A6" s="3">
        <v>0.0625</v>
      </c>
      <c r="B6">
        <f>IDIR!B6</f>
        <v>0</v>
      </c>
      <c r="C6">
        <f>IDIR!C6</f>
        <v>91</v>
      </c>
      <c r="E6" s="7">
        <f>((((-0.37074*i!E6+0.71445)*i!E6-0.49546)*i!E6+0.1023)*i!E6-0.01053)*i!E6+0.88604</f>
        <v>0.0058094242712554145</v>
      </c>
      <c r="F6" s="7">
        <f>((((-0.37074*i!F6+0.71445)*i!F6-0.49546)*i!F6+0.1023)*i!F6-0.01053)*i!F6+0.88604</f>
        <v>0.0058094242712554145</v>
      </c>
      <c r="G6" s="7">
        <f>((((-0.37074*i!G6+0.71445)*i!G6-0.49546)*i!G6+0.1023)*i!G6-0.01053)*i!G6+0.88604</f>
        <v>0.0058094242712554145</v>
      </c>
      <c r="H6" s="7">
        <f>((((-0.37074*i!H6+0.71445)*i!H6-0.49546)*i!H6+0.1023)*i!H6-0.01053)*i!H6+0.88604</f>
        <v>0.0058094242712554145</v>
      </c>
      <c r="I6" s="7">
        <f>((((-0.37074*i!I6+0.71445)*i!I6-0.49546)*i!I6+0.1023)*i!I6-0.01053)*i!I6+0.88604</f>
        <v>0.0058094242712554145</v>
      </c>
      <c r="J6" s="7">
        <f>((((-0.37074*i!J6+0.71445)*i!J6-0.49546)*i!J6+0.1023)*i!J6-0.01053)*i!J6+0.88604</f>
        <v>0.0058094242712554145</v>
      </c>
      <c r="K6" s="7">
        <f>((((-0.37074*i!K6+0.71445)*i!K6-0.49546)*i!K6+0.1023)*i!K6-0.01053)*i!K6+0.88604</f>
        <v>0.0058094242712554145</v>
      </c>
      <c r="L6" s="7">
        <f>((((-0.37074*i!L6+0.71445)*i!L6-0.49546)*i!L6+0.1023)*i!L6-0.01053)*i!L6+0.88604</f>
        <v>0.0058094242712554145</v>
      </c>
      <c r="M6" s="7">
        <f>((((-0.37074*i!M6+0.71445)*i!M6-0.49546)*i!M6+0.1023)*i!M6-0.01053)*i!M6+0.88604</f>
        <v>0.0058094242712554145</v>
      </c>
      <c r="N6" s="7">
        <f>((((-0.37074*i!N6+0.71445)*i!N6-0.49546)*i!N6+0.1023)*i!N6-0.01053)*i!N6+0.88604</f>
        <v>0.0058094242712554145</v>
      </c>
      <c r="O6" s="7">
        <f>((((-0.37074*i!O6+0.71445)*i!O6-0.49546)*i!O6+0.1023)*i!O6-0.01053)*i!O6+0.88604</f>
        <v>0.0058094242712554145</v>
      </c>
      <c r="P6" s="7">
        <f>((((-0.37074*i!P6+0.71445)*i!P6-0.49546)*i!P6+0.1023)*i!P6-0.01053)*i!P6+0.88604</f>
        <v>0.0058094242712554145</v>
      </c>
      <c r="Q6" s="7">
        <f>((((-0.37074*i!Q6+0.71445)*i!Q6-0.49546)*i!Q6+0.1023)*i!Q6-0.01053)*i!Q6+0.88604</f>
        <v>0.0058094242712554145</v>
      </c>
      <c r="S6">
        <v>85</v>
      </c>
      <c r="T6">
        <f t="shared" si="0"/>
        <v>1.483529838888889</v>
      </c>
      <c r="U6">
        <f t="shared" si="1"/>
        <v>0.27441076773874307</v>
      </c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3">
        <v>0.104166666666667</v>
      </c>
      <c r="B7">
        <f>IDIR!B7</f>
        <v>0</v>
      </c>
      <c r="C7">
        <f>IDIR!C7</f>
        <v>91</v>
      </c>
      <c r="E7" s="7">
        <f>((((-0.37074*i!E7+0.71445)*i!E7-0.49546)*i!E7+0.1023)*i!E7-0.01053)*i!E7+0.88604</f>
        <v>0.0058094242712554145</v>
      </c>
      <c r="F7" s="7">
        <f>((((-0.37074*i!F7+0.71445)*i!F7-0.49546)*i!F7+0.1023)*i!F7-0.01053)*i!F7+0.88604</f>
        <v>0.0058094242712554145</v>
      </c>
      <c r="G7" s="7">
        <f>((((-0.37074*i!G7+0.71445)*i!G7-0.49546)*i!G7+0.1023)*i!G7-0.01053)*i!G7+0.88604</f>
        <v>0.0058094242712554145</v>
      </c>
      <c r="H7" s="7">
        <f>((((-0.37074*i!H7+0.71445)*i!H7-0.49546)*i!H7+0.1023)*i!H7-0.01053)*i!H7+0.88604</f>
        <v>0.0058094242712554145</v>
      </c>
      <c r="I7" s="7">
        <f>((((-0.37074*i!I7+0.71445)*i!I7-0.49546)*i!I7+0.1023)*i!I7-0.01053)*i!I7+0.88604</f>
        <v>0.0058094242712554145</v>
      </c>
      <c r="J7" s="7">
        <f>((((-0.37074*i!J7+0.71445)*i!J7-0.49546)*i!J7+0.1023)*i!J7-0.01053)*i!J7+0.88604</f>
        <v>0.0058094242712554145</v>
      </c>
      <c r="K7" s="7">
        <f>((((-0.37074*i!K7+0.71445)*i!K7-0.49546)*i!K7+0.1023)*i!K7-0.01053)*i!K7+0.88604</f>
        <v>0.0058094242712554145</v>
      </c>
      <c r="L7" s="7">
        <f>((((-0.37074*i!L7+0.71445)*i!L7-0.49546)*i!L7+0.1023)*i!L7-0.01053)*i!L7+0.88604</f>
        <v>0.0058094242712554145</v>
      </c>
      <c r="M7" s="7">
        <f>((((-0.37074*i!M7+0.71445)*i!M7-0.49546)*i!M7+0.1023)*i!M7-0.01053)*i!M7+0.88604</f>
        <v>0.0058094242712554145</v>
      </c>
      <c r="N7" s="7">
        <f>((((-0.37074*i!N7+0.71445)*i!N7-0.49546)*i!N7+0.1023)*i!N7-0.01053)*i!N7+0.88604</f>
        <v>0.0058094242712554145</v>
      </c>
      <c r="O7" s="7">
        <f>((((-0.37074*i!O7+0.71445)*i!O7-0.49546)*i!O7+0.1023)*i!O7-0.01053)*i!O7+0.88604</f>
        <v>0.0058094242712554145</v>
      </c>
      <c r="P7" s="7">
        <f>((((-0.37074*i!P7+0.71445)*i!P7-0.49546)*i!P7+0.1023)*i!P7-0.01053)*i!P7+0.88604</f>
        <v>0.0058094242712554145</v>
      </c>
      <c r="Q7" s="7">
        <f>((((-0.37074*i!Q7+0.71445)*i!Q7-0.49546)*i!Q7+0.1023)*i!Q7-0.01053)*i!Q7+0.88604</f>
        <v>0.0058094242712554145</v>
      </c>
      <c r="S7">
        <v>80</v>
      </c>
      <c r="T7">
        <f t="shared" si="0"/>
        <v>1.3962633777777778</v>
      </c>
      <c r="U7">
        <f t="shared" si="1"/>
        <v>0.4700762508098389</v>
      </c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2.75">
      <c r="A8" s="3">
        <v>0.145833333333333</v>
      </c>
      <c r="B8">
        <f>IDIR!B8</f>
        <v>0</v>
      </c>
      <c r="C8">
        <f>IDIR!C8</f>
        <v>91</v>
      </c>
      <c r="E8" s="7">
        <f>((((-0.37074*i!E8+0.71445)*i!E8-0.49546)*i!E8+0.1023)*i!E8-0.01053)*i!E8+0.88604</f>
        <v>0.0058094242712554145</v>
      </c>
      <c r="F8" s="7">
        <f>((((-0.37074*i!F8+0.71445)*i!F8-0.49546)*i!F8+0.1023)*i!F8-0.01053)*i!F8+0.88604</f>
        <v>0.0058094242712554145</v>
      </c>
      <c r="G8" s="7">
        <f>((((-0.37074*i!G8+0.71445)*i!G8-0.49546)*i!G8+0.1023)*i!G8-0.01053)*i!G8+0.88604</f>
        <v>0.0058094242712554145</v>
      </c>
      <c r="H8" s="7">
        <f>((((-0.37074*i!H8+0.71445)*i!H8-0.49546)*i!H8+0.1023)*i!H8-0.01053)*i!H8+0.88604</f>
        <v>0.0058094242712554145</v>
      </c>
      <c r="I8" s="7">
        <f>((((-0.37074*i!I8+0.71445)*i!I8-0.49546)*i!I8+0.1023)*i!I8-0.01053)*i!I8+0.88604</f>
        <v>0.0058094242712554145</v>
      </c>
      <c r="J8" s="7">
        <f>((((-0.37074*i!J8+0.71445)*i!J8-0.49546)*i!J8+0.1023)*i!J8-0.01053)*i!J8+0.88604</f>
        <v>0.0058094242712554145</v>
      </c>
      <c r="K8" s="7">
        <f>((((-0.37074*i!K8+0.71445)*i!K8-0.49546)*i!K8+0.1023)*i!K8-0.01053)*i!K8+0.88604</f>
        <v>0.0058094242712554145</v>
      </c>
      <c r="L8" s="7">
        <f>((((-0.37074*i!L8+0.71445)*i!L8-0.49546)*i!L8+0.1023)*i!L8-0.01053)*i!L8+0.88604</f>
        <v>0.0058094242712554145</v>
      </c>
      <c r="M8" s="7">
        <f>((((-0.37074*i!M8+0.71445)*i!M8-0.49546)*i!M8+0.1023)*i!M8-0.01053)*i!M8+0.88604</f>
        <v>0.0058094242712554145</v>
      </c>
      <c r="N8" s="7">
        <f>((((-0.37074*i!N8+0.71445)*i!N8-0.49546)*i!N8+0.1023)*i!N8-0.01053)*i!N8+0.88604</f>
        <v>0.0058094242712554145</v>
      </c>
      <c r="O8" s="7">
        <f>((((-0.37074*i!O8+0.71445)*i!O8-0.49546)*i!O8+0.1023)*i!O8-0.01053)*i!O8+0.88604</f>
        <v>0.0058094242712554145</v>
      </c>
      <c r="P8" s="7">
        <f>((((-0.37074*i!P8+0.71445)*i!P8-0.49546)*i!P8+0.1023)*i!P8-0.01053)*i!P8+0.88604</f>
        <v>0.0058094242712554145</v>
      </c>
      <c r="Q8" s="7">
        <f>((((-0.37074*i!Q8+0.71445)*i!Q8-0.49546)*i!Q8+0.1023)*i!Q8-0.01053)*i!Q8+0.88604</f>
        <v>0.0058094242712554145</v>
      </c>
      <c r="S8">
        <v>75</v>
      </c>
      <c r="T8">
        <f t="shared" si="0"/>
        <v>1.3089969166666668</v>
      </c>
      <c r="U8">
        <f t="shared" si="1"/>
        <v>0.6090513375247691</v>
      </c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2.75">
      <c r="A9" s="3">
        <v>0.1875</v>
      </c>
      <c r="B9">
        <f>IDIR!B9</f>
        <v>53</v>
      </c>
      <c r="C9">
        <f>IDIR!C9</f>
        <v>90</v>
      </c>
      <c r="E9" s="7">
        <f>((((-0.37074*i!E9+0.71445)*i!E9-0.49546)*i!E9+0.1023)*i!E9-0.01053)*i!E9+0.88604</f>
        <v>0.0058094242712554145</v>
      </c>
      <c r="F9" s="7">
        <f>((((-0.37074*i!F9+0.71445)*i!F9-0.49546)*i!F9+0.1023)*i!F9-0.01053)*i!F9+0.88604</f>
        <v>0.0058094242712554145</v>
      </c>
      <c r="G9" s="7">
        <f>((((-0.37074*i!G9+0.71445)*i!G9-0.49546)*i!G9+0.1023)*i!G9-0.01053)*i!G9+0.88604</f>
        <v>0.0058094242712554145</v>
      </c>
      <c r="H9" s="7">
        <f>((((-0.37074*i!H9+0.71445)*i!H9-0.49546)*i!H9+0.1023)*i!H9-0.01053)*i!H9+0.88604</f>
        <v>0.0058094242712554145</v>
      </c>
      <c r="I9" s="7">
        <f>((((-0.37074*i!I9+0.71445)*i!I9-0.49546)*i!I9+0.1023)*i!I9-0.01053)*i!I9+0.88604</f>
        <v>0.0058094242712554145</v>
      </c>
      <c r="J9" s="7">
        <f>((((-0.37074*i!J9+0.71445)*i!J9-0.49546)*i!J9+0.1023)*i!J9-0.01053)*i!J9+0.88604</f>
        <v>0.0058094242712554145</v>
      </c>
      <c r="K9" s="7">
        <f>((((-0.37074*i!K9+0.71445)*i!K9-0.49546)*i!K9+0.1023)*i!K9-0.01053)*i!K9+0.88604</f>
        <v>0.0058094242712554145</v>
      </c>
      <c r="L9" s="7">
        <f>((((-0.37074*i!L9+0.71445)*i!L9-0.49546)*i!L9+0.1023)*i!L9-0.01053)*i!L9+0.88604</f>
        <v>0.0058094242712554145</v>
      </c>
      <c r="M9" s="7">
        <f>((((-0.37074*i!M9+0.71445)*i!M9-0.49546)*i!M9+0.1023)*i!M9-0.01053)*i!M9+0.88604</f>
        <v>0.0058094242712554145</v>
      </c>
      <c r="N9" s="7">
        <f>((((-0.37074*i!N9+0.71445)*i!N9-0.49546)*i!N9+0.1023)*i!N9-0.01053)*i!N9+0.88604</f>
        <v>0.0058094242712554145</v>
      </c>
      <c r="O9" s="7">
        <f>((((-0.37074*i!O9+0.71445)*i!O9-0.49546)*i!O9+0.1023)*i!O9-0.01053)*i!O9+0.88604</f>
        <v>0.0058094242712554145</v>
      </c>
      <c r="P9" s="7">
        <f>((((-0.37074*i!P9+0.71445)*i!P9-0.49546)*i!P9+0.1023)*i!P9-0.01053)*i!P9+0.88604</f>
        <v>0.0058094242712554145</v>
      </c>
      <c r="Q9" s="7">
        <f>((((-0.37074*i!Q9+0.71445)*i!Q9-0.49546)*i!Q9+0.1023)*i!Q9-0.01053)*i!Q9+0.88604</f>
        <v>0.0058094242712554145</v>
      </c>
      <c r="S9">
        <v>70</v>
      </c>
      <c r="T9">
        <f t="shared" si="0"/>
        <v>1.2217304555555557</v>
      </c>
      <c r="U9">
        <f t="shared" si="1"/>
        <v>0.7049732934416225</v>
      </c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12.75">
      <c r="A10" s="3">
        <v>0.229166666666666</v>
      </c>
      <c r="B10">
        <f>IDIR!B10</f>
        <v>58</v>
      </c>
      <c r="C10">
        <f>IDIR!C10</f>
        <v>86</v>
      </c>
      <c r="E10" s="7">
        <f>((((-0.37074*i!E10+0.71445)*i!E10-0.49546)*i!E10+0.1023)*i!E10-0.01053)*i!E10+0.88604</f>
        <v>0.2270936699265388</v>
      </c>
      <c r="F10" s="7">
        <f>((((-0.37074*i!F10+0.71445)*i!F10-0.49546)*i!F10+0.1023)*i!F10-0.01053)*i!F10+0.88604</f>
        <v>0.821922011152133</v>
      </c>
      <c r="G10" s="7">
        <f>((((-0.37074*i!G10+0.71445)*i!G10-0.49546)*i!G10+0.1023)*i!G10-0.01053)*i!G10+0.88604</f>
        <v>0.8777429384761831</v>
      </c>
      <c r="H10" s="7">
        <f>((((-0.37074*i!H10+0.71445)*i!H10-0.49546)*i!H10+0.1023)*i!H10-0.01053)*i!H10+0.88604</f>
        <v>0.8856312116910996</v>
      </c>
      <c r="I10" s="7">
        <f>((((-0.37074*i!I10+0.71445)*i!I10-0.49546)*i!I10+0.1023)*i!I10-0.01053)*i!I10+0.88604</f>
        <v>0.8749566258294517</v>
      </c>
      <c r="J10" s="7">
        <f>((((-0.37074*i!J10+0.71445)*i!J10-0.49546)*i!J10+0.1023)*i!J10-0.01053)*i!J10+0.88604</f>
        <v>0.7955892196821147</v>
      </c>
      <c r="K10" s="7">
        <f>((((-0.37074*i!K10+0.71445)*i!K10-0.49546)*i!K10+0.1023)*i!K10-0.01053)*i!K10+0.88604</f>
        <v>0.0058094242712554145</v>
      </c>
      <c r="L10" s="7">
        <f>((((-0.37074*i!L10+0.71445)*i!L10-0.49546)*i!L10+0.1023)*i!L10-0.01053)*i!L10+0.88604</f>
        <v>0.0058094242712554145</v>
      </c>
      <c r="M10" s="7">
        <f>((((-0.37074*i!M10+0.71445)*i!M10-0.49546)*i!M10+0.1023)*i!M10-0.01053)*i!M10+0.88604</f>
        <v>0.0058094242712554145</v>
      </c>
      <c r="N10" s="7">
        <f>((((-0.37074*i!N10+0.71445)*i!N10-0.49546)*i!N10+0.1023)*i!N10-0.01053)*i!N10+0.88604</f>
        <v>0.0058094242712554145</v>
      </c>
      <c r="O10" s="7">
        <f>((((-0.37074*i!O10+0.71445)*i!O10-0.49546)*i!O10+0.1023)*i!O10-0.01053)*i!O10+0.88604</f>
        <v>0.0058094242712554145</v>
      </c>
      <c r="P10" s="7">
        <f>((((-0.37074*i!P10+0.71445)*i!P10-0.49546)*i!P10+0.1023)*i!P10-0.01053)*i!P10+0.88604</f>
        <v>0.0058094242712554145</v>
      </c>
      <c r="Q10" s="7">
        <f>((((-0.37074*i!Q10+0.71445)*i!Q10-0.49546)*i!Q10+0.1023)*i!Q10-0.01053)*i!Q10+0.88604</f>
        <v>0.122887752072662</v>
      </c>
      <c r="S10">
        <v>65</v>
      </c>
      <c r="T10">
        <f t="shared" si="0"/>
        <v>1.1344639944444443</v>
      </c>
      <c r="U10">
        <f t="shared" si="1"/>
        <v>0.769096439252006</v>
      </c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12.75">
      <c r="A11" s="3">
        <v>0.270833333333333</v>
      </c>
      <c r="B11">
        <f>IDIR!B11</f>
        <v>69</v>
      </c>
      <c r="C11">
        <f>IDIR!C11</f>
        <v>78</v>
      </c>
      <c r="E11" s="7">
        <f>((((-0.37074*i!E11+0.71445)*i!E11-0.49546)*i!E11+0.1023)*i!E11-0.01053)*i!E11+0.88604</f>
        <v>0.5316494455811083</v>
      </c>
      <c r="F11" s="7">
        <f>((((-0.37074*i!F11+0.71445)*i!F11-0.49546)*i!F11+0.1023)*i!F11-0.01053)*i!F11+0.88604</f>
        <v>0.7129531668769017</v>
      </c>
      <c r="G11" s="7">
        <f>((((-0.37074*i!G11+0.71445)*i!G11-0.49546)*i!G11+0.1023)*i!G11-0.01053)*i!G11+0.88604</f>
        <v>0.8676391552238265</v>
      </c>
      <c r="H11" s="7">
        <f>((((-0.37074*i!H11+0.71445)*i!H11-0.49546)*i!H11+0.1023)*i!H11-0.01053)*i!H11+0.88604</f>
        <v>0.8843160146531663</v>
      </c>
      <c r="I11" s="7">
        <f>((((-0.37074*i!I11+0.71445)*i!I11-0.49546)*i!I11+0.1023)*i!I11-0.01053)*i!I11+0.88604</f>
        <v>0.8803490138830448</v>
      </c>
      <c r="J11" s="7">
        <f>((((-0.37074*i!J11+0.71445)*i!J11-0.49546)*i!J11+0.1023)*i!J11-0.01053)*i!J11+0.88604</f>
        <v>0.8467848760915162</v>
      </c>
      <c r="K11" s="7">
        <f>((((-0.37074*i!K11+0.71445)*i!K11-0.49546)*i!K11+0.1023)*i!K11-0.01053)*i!K11+0.88604</f>
        <v>0.42891668704111136</v>
      </c>
      <c r="L11" s="7">
        <f>((((-0.37074*i!L11+0.71445)*i!L11-0.49546)*i!L11+0.1023)*i!L11-0.01053)*i!L11+0.88604</f>
        <v>0.0058094242712554145</v>
      </c>
      <c r="M11" s="7">
        <f>((((-0.37074*i!M11+0.71445)*i!M11-0.49546)*i!M11+0.1023)*i!M11-0.01053)*i!M11+0.88604</f>
        <v>0.0058094242712554145</v>
      </c>
      <c r="N11" s="7">
        <f>((((-0.37074*i!N11+0.71445)*i!N11-0.49546)*i!N11+0.1023)*i!N11-0.01053)*i!N11+0.88604</f>
        <v>0.0058094242712554145</v>
      </c>
      <c r="O11" s="7">
        <f>((((-0.37074*i!O11+0.71445)*i!O11-0.49546)*i!O11+0.1023)*i!O11-0.01053)*i!O11+0.88604</f>
        <v>0.0058094242712554145</v>
      </c>
      <c r="P11" s="7">
        <f>((((-0.37074*i!P11+0.71445)*i!P11-0.49546)*i!P11+0.1023)*i!P11-0.01053)*i!P11+0.88604</f>
        <v>0.0058094242712554145</v>
      </c>
      <c r="Q11" s="7">
        <f>((((-0.37074*i!Q11+0.71445)*i!Q11-0.49546)*i!Q11+0.1023)*i!Q11-0.01053)*i!Q11+0.88604</f>
        <v>0.0058094242712554145</v>
      </c>
      <c r="S11">
        <v>60</v>
      </c>
      <c r="T11">
        <f t="shared" si="0"/>
        <v>1.0471975333333332</v>
      </c>
      <c r="U11">
        <f t="shared" si="1"/>
        <v>0.8105173088494374</v>
      </c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12.75">
      <c r="A12" s="3">
        <v>0.3125</v>
      </c>
      <c r="B12">
        <f>IDIR!B12</f>
        <v>79</v>
      </c>
      <c r="C12">
        <f>IDIR!C12</f>
        <v>68</v>
      </c>
      <c r="E12" s="7">
        <f>((((-0.37074*i!E12+0.71445)*i!E12-0.49546)*i!E12+0.1023)*i!E12-0.01053)*i!E12+0.88604</f>
        <v>0.7338830895557895</v>
      </c>
      <c r="F12" s="7">
        <f>((((-0.37074*i!F12+0.71445)*i!F12-0.49546)*i!F12+0.1023)*i!F12-0.01053)*i!F12+0.88604</f>
        <v>0.4763033304399783</v>
      </c>
      <c r="G12" s="7">
        <f>((((-0.37074*i!G12+0.71445)*i!G12-0.49546)*i!G12+0.1023)*i!G12-0.01053)*i!G12+0.88604</f>
        <v>0.8451726131257207</v>
      </c>
      <c r="H12" s="7">
        <f>((((-0.37074*i!H12+0.71445)*i!H12-0.49546)*i!H12+0.1023)*i!H12-0.01053)*i!H12+0.88604</f>
        <v>0.8774117738087962</v>
      </c>
      <c r="I12" s="7">
        <f>((((-0.37074*i!I12+0.71445)*i!I12-0.49546)*i!I12+0.1023)*i!I12-0.01053)*i!I12+0.88604</f>
        <v>0.8801054417249784</v>
      </c>
      <c r="J12" s="7">
        <f>((((-0.37074*i!J12+0.71445)*i!J12-0.49546)*i!J12+0.1023)*i!J12-0.01053)*i!J12+0.88604</f>
        <v>0.8609639060386879</v>
      </c>
      <c r="K12" s="7">
        <f>((((-0.37074*i!K12+0.71445)*i!K12-0.49546)*i!K12+0.1023)*i!K12-0.01053)*i!K12+0.88604</f>
        <v>0.6629595603106375</v>
      </c>
      <c r="L12" s="7">
        <f>((((-0.37074*i!L12+0.71445)*i!L12-0.49546)*i!L12+0.1023)*i!L12-0.01053)*i!L12+0.88604</f>
        <v>0.0058094242712554145</v>
      </c>
      <c r="M12" s="7">
        <f>((((-0.37074*i!M12+0.71445)*i!M12-0.49546)*i!M12+0.1023)*i!M12-0.01053)*i!M12+0.88604</f>
        <v>0.0058094242712554145</v>
      </c>
      <c r="N12" s="7">
        <f>((((-0.37074*i!N12+0.71445)*i!N12-0.49546)*i!N12+0.1023)*i!N12-0.01053)*i!N12+0.88604</f>
        <v>0.0058094242712554145</v>
      </c>
      <c r="O12" s="7">
        <f>((((-0.37074*i!O12+0.71445)*i!O12-0.49546)*i!O12+0.1023)*i!O12-0.01053)*i!O12+0.88604</f>
        <v>0.0058094242712554145</v>
      </c>
      <c r="P12" s="7">
        <f>((((-0.37074*i!P12+0.71445)*i!P12-0.49546)*i!P12+0.1023)*i!P12-0.01053)*i!P12+0.88604</f>
        <v>0.0058094242712554145</v>
      </c>
      <c r="Q12" s="7">
        <f>((((-0.37074*i!Q12+0.71445)*i!Q12-0.49546)*i!Q12+0.1023)*i!Q12-0.01053)*i!Q12+0.88604</f>
        <v>0.0058094242712554145</v>
      </c>
      <c r="S12">
        <v>55</v>
      </c>
      <c r="T12">
        <f t="shared" si="0"/>
        <v>0.9599310722222223</v>
      </c>
      <c r="U12">
        <f t="shared" si="1"/>
        <v>0.8363998073977401</v>
      </c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12.75">
      <c r="A13" s="3">
        <v>0.354166666666666</v>
      </c>
      <c r="B13">
        <f>IDIR!B13</f>
        <v>90</v>
      </c>
      <c r="C13">
        <f>IDIR!C13</f>
        <v>58</v>
      </c>
      <c r="E13" s="7">
        <f>((((-0.37074*i!E13+0.71445)*i!E13-0.49546)*i!E13+0.1023)*i!E13-0.01053)*i!E13+0.88604</f>
        <v>0.822393526019251</v>
      </c>
      <c r="F13" s="7">
        <f>((((-0.37074*i!F13+0.71445)*i!F13-0.49546)*i!F13+0.1023)*i!F13-0.01053)*i!F13+0.88604</f>
        <v>0.0058094242712554145</v>
      </c>
      <c r="G13" s="7">
        <f>((((-0.37074*i!G13+0.71445)*i!G13-0.49546)*i!G13+0.1023)*i!G13-0.01053)*i!G13+0.88604</f>
        <v>0.770007250793292</v>
      </c>
      <c r="H13" s="7">
        <f>((((-0.37074*i!H13+0.71445)*i!H13-0.49546)*i!H13+0.1023)*i!H13-0.01053)*i!H13+0.88604</f>
        <v>0.8650380962426452</v>
      </c>
      <c r="I13" s="7">
        <f>((((-0.37074*i!I13+0.71445)*i!I13-0.49546)*i!I13+0.1023)*i!I13-0.01053)*i!I13+0.88604</f>
        <v>0.8751219568492635</v>
      </c>
      <c r="J13" s="7">
        <f>((((-0.37074*i!J13+0.71445)*i!J13-0.49546)*i!J13+0.1023)*i!J13-0.01053)*i!J13+0.88604</f>
        <v>0.8650380962426452</v>
      </c>
      <c r="K13" s="7">
        <f>((((-0.37074*i!K13+0.71445)*i!K13-0.49546)*i!K13+0.1023)*i!K13-0.01053)*i!K13+0.88604</f>
        <v>0.770007250793292</v>
      </c>
      <c r="L13" s="7">
        <f>((((-0.37074*i!L13+0.71445)*i!L13-0.49546)*i!L13+0.1023)*i!L13-0.01053)*i!L13+0.88604</f>
        <v>0.0058094242712554145</v>
      </c>
      <c r="M13" s="7">
        <f>((((-0.37074*i!M13+0.71445)*i!M13-0.49546)*i!M13+0.1023)*i!M13-0.01053)*i!M13+0.88604</f>
        <v>0.0058094242712554145</v>
      </c>
      <c r="N13" s="7">
        <f>((((-0.37074*i!N13+0.71445)*i!N13-0.49546)*i!N13+0.1023)*i!N13-0.01053)*i!N13+0.88604</f>
        <v>0.0058094242712554145</v>
      </c>
      <c r="O13" s="7">
        <f>((((-0.37074*i!O13+0.71445)*i!O13-0.49546)*i!O13+0.1023)*i!O13-0.01053)*i!O13+0.88604</f>
        <v>0.0058094242712554145</v>
      </c>
      <c r="P13" s="7">
        <f>((((-0.37074*i!P13+0.71445)*i!P13-0.49546)*i!P13+0.1023)*i!P13-0.01053)*i!P13+0.88604</f>
        <v>0.0058094242712554145</v>
      </c>
      <c r="Q13" s="7">
        <f>((((-0.37074*i!Q13+0.71445)*i!Q13-0.49546)*i!Q13+0.1023)*i!Q13-0.01053)*i!Q13+0.88604</f>
        <v>0.0058094242712554145</v>
      </c>
      <c r="S13">
        <v>50</v>
      </c>
      <c r="T13">
        <f t="shared" si="0"/>
        <v>0.8726646111111112</v>
      </c>
      <c r="U13">
        <f t="shared" si="1"/>
        <v>0.852200369399435</v>
      </c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2.75">
      <c r="A14" s="3">
        <v>0.395833333333333</v>
      </c>
      <c r="B14">
        <f>IDIR!B14</f>
        <v>102</v>
      </c>
      <c r="C14">
        <f>IDIR!C14</f>
        <v>48</v>
      </c>
      <c r="E14" s="7">
        <f>((((-0.37074*i!E14+0.71445)*i!E14-0.49546)*i!E14+0.1023)*i!E14-0.01053)*i!E14+0.88604</f>
        <v>0.8566325165663911</v>
      </c>
      <c r="F14" s="7">
        <f>((((-0.37074*i!F14+0.71445)*i!F14-0.49546)*i!F14+0.1023)*i!F14-0.01053)*i!F14+0.88604</f>
        <v>0.0058094242712554145</v>
      </c>
      <c r="G14" s="7">
        <f>((((-0.37074*i!G14+0.71445)*i!G14-0.49546)*i!G14+0.1023)*i!G14-0.01053)*i!G14+0.88604</f>
        <v>0.5666377754457423</v>
      </c>
      <c r="H14" s="7">
        <f>((((-0.37074*i!H14+0.71445)*i!H14-0.49546)*i!H14+0.1023)*i!H14-0.01053)*i!H14+0.88604</f>
        <v>0.8300157868165632</v>
      </c>
      <c r="I14" s="7">
        <f>((((-0.37074*i!I14+0.71445)*i!I14-0.49546)*i!I14+0.1023)*i!I14-0.01053)*i!I14+0.88604</f>
        <v>0.8642161678238314</v>
      </c>
      <c r="J14" s="7">
        <f>((((-0.37074*i!J14+0.71445)*i!J14-0.49546)*i!J14+0.1023)*i!J14-0.01053)*i!J14+0.88604</f>
        <v>0.8618517272114374</v>
      </c>
      <c r="K14" s="7">
        <f>((((-0.37074*i!K14+0.71445)*i!K14-0.49546)*i!K14+0.1023)*i!K14-0.01053)*i!K14+0.88604</f>
        <v>0.8093264463452273</v>
      </c>
      <c r="L14" s="7">
        <f>((((-0.37074*i!L14+0.71445)*i!L14-0.49546)*i!L14+0.1023)*i!L14-0.01053)*i!L14+0.88604</f>
        <v>0.4320025468213611</v>
      </c>
      <c r="M14" s="7">
        <f>((((-0.37074*i!M14+0.71445)*i!M14-0.49546)*i!M14+0.1023)*i!M14-0.01053)*i!M14+0.88604</f>
        <v>0.0058094242712554145</v>
      </c>
      <c r="N14" s="7">
        <f>((((-0.37074*i!N14+0.71445)*i!N14-0.49546)*i!N14+0.1023)*i!N14-0.01053)*i!N14+0.88604</f>
        <v>0.0058094242712554145</v>
      </c>
      <c r="O14" s="7">
        <f>((((-0.37074*i!O14+0.71445)*i!O14-0.49546)*i!O14+0.1023)*i!O14-0.01053)*i!O14+0.88604</f>
        <v>0.0058094242712554145</v>
      </c>
      <c r="P14" s="7">
        <f>((((-0.37074*i!P14+0.71445)*i!P14-0.49546)*i!P14+0.1023)*i!P14-0.01053)*i!P14+0.88604</f>
        <v>0.0058094242712554145</v>
      </c>
      <c r="Q14" s="7">
        <f>((((-0.37074*i!Q14+0.71445)*i!Q14-0.49546)*i!Q14+0.1023)*i!Q14-0.01053)*i!Q14+0.88604</f>
        <v>0.0058094242712554145</v>
      </c>
      <c r="S14">
        <v>45</v>
      </c>
      <c r="T14">
        <f t="shared" si="0"/>
        <v>0.78539815</v>
      </c>
      <c r="U14">
        <f t="shared" si="1"/>
        <v>0.8618931167641345</v>
      </c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12.75">
      <c r="A15" s="3">
        <v>0.4375</v>
      </c>
      <c r="B15">
        <f>IDIR!B15</f>
        <v>115</v>
      </c>
      <c r="C15">
        <f>IDIR!C15</f>
        <v>38</v>
      </c>
      <c r="E15" s="7">
        <f>((((-0.37074*i!E15+0.71445)*i!E15-0.49546)*i!E15+0.1023)*i!E15-0.01053)*i!E15+0.88604</f>
        <v>0.8701733038489934</v>
      </c>
      <c r="F15" s="7">
        <f>((((-0.37074*i!F15+0.71445)*i!F15-0.49546)*i!F15+0.1023)*i!F15-0.01053)*i!F15+0.88604</f>
        <v>0.0058094242712554145</v>
      </c>
      <c r="G15" s="7">
        <f>((((-0.37074*i!G15+0.71445)*i!G15-0.49546)*i!G15+0.1023)*i!G15-0.01053)*i!G15+0.88604</f>
        <v>0.18065724401004302</v>
      </c>
      <c r="H15" s="7">
        <f>((((-0.37074*i!H15+0.71445)*i!H15-0.49546)*i!H15+0.1023)*i!H15-0.01053)*i!H15+0.88604</f>
        <v>0.7153209301053047</v>
      </c>
      <c r="I15" s="7">
        <f>((((-0.37074*i!I15+0.71445)*i!I15-0.49546)*i!I15+0.1023)*i!I15-0.01053)*i!I15+0.88604</f>
        <v>0.8318086171009696</v>
      </c>
      <c r="J15" s="7">
        <f>((((-0.37074*i!J15+0.71445)*i!J15-0.49546)*i!J15+0.1023)*i!J15-0.01053)*i!J15+0.88604</f>
        <v>0.846294558698549</v>
      </c>
      <c r="K15" s="7">
        <f>((((-0.37074*i!K15+0.71445)*i!K15-0.49546)*i!K15+0.1023)*i!K15-0.01053)*i!K15+0.88604</f>
        <v>0.8123590215427684</v>
      </c>
      <c r="L15" s="7">
        <f>((((-0.37074*i!L15+0.71445)*i!L15-0.49546)*i!L15+0.1023)*i!L15-0.01053)*i!L15+0.88604</f>
        <v>0.6109223066051328</v>
      </c>
      <c r="M15" s="7">
        <f>((((-0.37074*i!M15+0.71445)*i!M15-0.49546)*i!M15+0.1023)*i!M15-0.01053)*i!M15+0.88604</f>
        <v>0.0058094242712554145</v>
      </c>
      <c r="N15" s="7">
        <f>((((-0.37074*i!N15+0.71445)*i!N15-0.49546)*i!N15+0.1023)*i!N15-0.01053)*i!N15+0.88604</f>
        <v>0.0058094242712554145</v>
      </c>
      <c r="O15" s="7">
        <f>((((-0.37074*i!O15+0.71445)*i!O15-0.49546)*i!O15+0.1023)*i!O15-0.01053)*i!O15+0.88604</f>
        <v>0.0058094242712554145</v>
      </c>
      <c r="P15" s="7">
        <f>((((-0.37074*i!P15+0.71445)*i!P15-0.49546)*i!P15+0.1023)*i!P15-0.01053)*i!P15+0.88604</f>
        <v>0.0058094242712554145</v>
      </c>
      <c r="Q15" s="7">
        <f>((((-0.37074*i!Q15+0.71445)*i!Q15-0.49546)*i!Q15+0.1023)*i!Q15-0.01053)*i!Q15+0.88604</f>
        <v>0.0058094242712554145</v>
      </c>
      <c r="S15">
        <v>40</v>
      </c>
      <c r="T15">
        <f t="shared" si="0"/>
        <v>0.6981316888888889</v>
      </c>
      <c r="U15">
        <f t="shared" si="1"/>
        <v>0.8681950168769353</v>
      </c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12.75">
      <c r="A16" s="3">
        <v>0.479166666666666</v>
      </c>
      <c r="B16">
        <f>IDIR!B16</f>
        <v>136</v>
      </c>
      <c r="C16">
        <f>IDIR!C16</f>
        <v>30</v>
      </c>
      <c r="E16" s="7">
        <f>((((-0.37074*i!E16+0.71445)*i!E16-0.49546)*i!E16+0.1023)*i!E16-0.01053)*i!E16+0.88604</f>
        <v>0.8765593206750112</v>
      </c>
      <c r="F16" s="7">
        <f>((((-0.37074*i!F16+0.71445)*i!F16-0.49546)*i!F16+0.1023)*i!F16-0.01053)*i!F16+0.88604</f>
        <v>0.0058094242712554145</v>
      </c>
      <c r="G16" s="7">
        <f>((((-0.37074*i!G16+0.71445)*i!G16-0.49546)*i!G16+0.1023)*i!G16-0.01053)*i!G16+0.88604</f>
        <v>0.0058094242712554145</v>
      </c>
      <c r="H16" s="7">
        <f>((((-0.37074*i!H16+0.71445)*i!H16-0.49546)*i!H16+0.1023)*i!H16-0.01053)*i!H16+0.88604</f>
        <v>0.3583417128813394</v>
      </c>
      <c r="I16" s="7">
        <f>((((-0.37074*i!I16+0.71445)*i!I16-0.49546)*i!I16+0.1023)*i!I16-0.01053)*i!I16+0.88604</f>
        <v>0.7099840551966847</v>
      </c>
      <c r="J16" s="7">
        <f>((((-0.37074*i!J16+0.71445)*i!J16-0.49546)*i!J16+0.1023)*i!J16-0.01053)*i!J16+0.88604</f>
        <v>0.8016960790118516</v>
      </c>
      <c r="K16" s="7">
        <f>((((-0.37074*i!K16+0.71445)*i!K16-0.49546)*i!K16+0.1023)*i!K16-0.01053)*i!K16+0.88604</f>
        <v>0.8038379921847113</v>
      </c>
      <c r="L16" s="7">
        <f>((((-0.37074*i!L16+0.71445)*i!L16-0.49546)*i!L16+0.1023)*i!L16-0.01053)*i!L16+0.88604</f>
        <v>0.7211715677778852</v>
      </c>
      <c r="M16" s="7">
        <f>((((-0.37074*i!M16+0.71445)*i!M16-0.49546)*i!M16+0.1023)*i!M16-0.01053)*i!M16+0.88604</f>
        <v>0.3964976925406111</v>
      </c>
      <c r="N16" s="7">
        <f>((((-0.37074*i!N16+0.71445)*i!N16-0.49546)*i!N16+0.1023)*i!N16-0.01053)*i!N16+0.88604</f>
        <v>0.0058094242712554145</v>
      </c>
      <c r="O16" s="7">
        <f>((((-0.37074*i!O16+0.71445)*i!O16-0.49546)*i!O16+0.1023)*i!O16-0.01053)*i!O16+0.88604</f>
        <v>0.0058094242712554145</v>
      </c>
      <c r="P16" s="7">
        <f>((((-0.37074*i!P16+0.71445)*i!P16-0.49546)*i!P16+0.1023)*i!P16-0.01053)*i!P16+0.88604</f>
        <v>0.0058094242712554145</v>
      </c>
      <c r="Q16" s="7">
        <f>((((-0.37074*i!Q16+0.71445)*i!Q16-0.49546)*i!Q16+0.1023)*i!Q16-0.01053)*i!Q16+0.88604</f>
        <v>0.0058094242712554145</v>
      </c>
      <c r="S16">
        <v>35</v>
      </c>
      <c r="T16">
        <f t="shared" si="0"/>
        <v>0.6108652277777779</v>
      </c>
      <c r="U16">
        <f t="shared" si="1"/>
        <v>0.8727910406668122</v>
      </c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2.75">
      <c r="A17" s="3">
        <v>0.520833333333333</v>
      </c>
      <c r="B17">
        <f>IDIR!B17</f>
        <v>165</v>
      </c>
      <c r="C17">
        <f>IDIR!C17</f>
        <v>25</v>
      </c>
      <c r="E17" s="7">
        <f>((((-0.37074*i!E17+0.71445)*i!E17-0.49546)*i!E17+0.1023)*i!E17-0.01053)*i!E17+0.88604</f>
        <v>0.8797963091234422</v>
      </c>
      <c r="F17" s="7">
        <f>((((-0.37074*i!F17+0.71445)*i!F17-0.49546)*i!F17+0.1023)*i!F17-0.01053)*i!F17+0.88604</f>
        <v>0.0058094242712554145</v>
      </c>
      <c r="G17" s="7">
        <f>((((-0.37074*i!G17+0.71445)*i!G17-0.49546)*i!G17+0.1023)*i!G17-0.01053)*i!G17+0.88604</f>
        <v>0.0058094242712554145</v>
      </c>
      <c r="H17" s="7">
        <f>((((-0.37074*i!H17+0.71445)*i!H17-0.49546)*i!H17+0.1023)*i!H17-0.01053)*i!H17+0.88604</f>
        <v>0.0058094242712554145</v>
      </c>
      <c r="I17" s="7">
        <f>((((-0.37074*i!I17+0.71445)*i!I17-0.49546)*i!I17+0.1023)*i!I17-0.01053)*i!I17+0.88604</f>
        <v>0.330737856256207</v>
      </c>
      <c r="J17" s="7">
        <f>((((-0.37074*i!J17+0.71445)*i!J17-0.49546)*i!J17+0.1023)*i!J17-0.01053)*i!J17+0.88604</f>
        <v>0.6594844380493323</v>
      </c>
      <c r="K17" s="7">
        <f>((((-0.37074*i!K17+0.71445)*i!K17-0.49546)*i!K17+0.1023)*i!K17-0.01053)*i!K17+0.88604</f>
        <v>0.7593883058155578</v>
      </c>
      <c r="L17" s="7">
        <f>((((-0.37074*i!L17+0.71445)*i!L17-0.49546)*i!L17+0.1023)*i!L17-0.01053)*i!L17+0.88604</f>
        <v>0.7593883058155578</v>
      </c>
      <c r="M17" s="7">
        <f>((((-0.37074*i!M17+0.71445)*i!M17-0.49546)*i!M17+0.1023)*i!M17-0.01053)*i!M17+0.88604</f>
        <v>0.6594844380493323</v>
      </c>
      <c r="N17" s="7">
        <f>((((-0.37074*i!N17+0.71445)*i!N17-0.49546)*i!N17+0.1023)*i!N17-0.01053)*i!N17+0.88604</f>
        <v>0.330737856256207</v>
      </c>
      <c r="O17" s="7">
        <f>((((-0.37074*i!O17+0.71445)*i!O17-0.49546)*i!O17+0.1023)*i!O17-0.01053)*i!O17+0.88604</f>
        <v>0.0058094242712554145</v>
      </c>
      <c r="P17" s="7">
        <f>((((-0.37074*i!P17+0.71445)*i!P17-0.49546)*i!P17+0.1023)*i!P17-0.01053)*i!P17+0.88604</f>
        <v>0.0058094242712554145</v>
      </c>
      <c r="Q17" s="7">
        <f>((((-0.37074*i!Q17+0.71445)*i!Q17-0.49546)*i!Q17+0.1023)*i!Q17-0.01053)*i!Q17+0.88604</f>
        <v>0.0058094242712554145</v>
      </c>
      <c r="S17">
        <v>30</v>
      </c>
      <c r="T17">
        <f t="shared" si="0"/>
        <v>0.5235987666666666</v>
      </c>
      <c r="U17">
        <f t="shared" si="1"/>
        <v>0.8765593206750112</v>
      </c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2.75">
      <c r="A18" s="3">
        <v>0.5625</v>
      </c>
      <c r="B18">
        <f>IDIR!B18</f>
        <v>195</v>
      </c>
      <c r="C18">
        <f>IDIR!C18</f>
        <v>25</v>
      </c>
      <c r="E18" s="7">
        <f>((((-0.37074*i!E18+0.71445)*i!E18-0.49546)*i!E18+0.1023)*i!E18-0.01053)*i!E18+0.88604</f>
        <v>0.8797963091234422</v>
      </c>
      <c r="F18" s="7">
        <f>((((-0.37074*i!F18+0.71445)*i!F18-0.49546)*i!F18+0.1023)*i!F18-0.01053)*i!F18+0.88604</f>
        <v>0.0058094242712554145</v>
      </c>
      <c r="G18" s="7">
        <f>((((-0.37074*i!G18+0.71445)*i!G18-0.49546)*i!G18+0.1023)*i!G18-0.01053)*i!G18+0.88604</f>
        <v>0.0058094242712554145</v>
      </c>
      <c r="H18" s="7">
        <f>((((-0.37074*i!H18+0.71445)*i!H18-0.49546)*i!H18+0.1023)*i!H18-0.01053)*i!H18+0.88604</f>
        <v>0.0058094242712554145</v>
      </c>
      <c r="I18" s="7">
        <f>((((-0.37074*i!I18+0.71445)*i!I18-0.49546)*i!I18+0.1023)*i!I18-0.01053)*i!I18+0.88604</f>
        <v>0.0058094242712554145</v>
      </c>
      <c r="J18" s="7">
        <f>((((-0.37074*i!J18+0.71445)*i!J18-0.49546)*i!J18+0.1023)*i!J18-0.01053)*i!J18+0.88604</f>
        <v>0.330737856256207</v>
      </c>
      <c r="K18" s="7">
        <f>((((-0.37074*i!K18+0.71445)*i!K18-0.49546)*i!K18+0.1023)*i!K18-0.01053)*i!K18+0.88604</f>
        <v>0.6594844380493323</v>
      </c>
      <c r="L18" s="7">
        <f>((((-0.37074*i!L18+0.71445)*i!L18-0.49546)*i!L18+0.1023)*i!L18-0.01053)*i!L18+0.88604</f>
        <v>0.7593883058155578</v>
      </c>
      <c r="M18" s="7">
        <f>((((-0.37074*i!M18+0.71445)*i!M18-0.49546)*i!M18+0.1023)*i!M18-0.01053)*i!M18+0.88604</f>
        <v>0.7593883058155578</v>
      </c>
      <c r="N18" s="7">
        <f>((((-0.37074*i!N18+0.71445)*i!N18-0.49546)*i!N18+0.1023)*i!N18-0.01053)*i!N18+0.88604</f>
        <v>0.6594844380493323</v>
      </c>
      <c r="O18" s="7">
        <f>((((-0.37074*i!O18+0.71445)*i!O18-0.49546)*i!O18+0.1023)*i!O18-0.01053)*i!O18+0.88604</f>
        <v>0.330737856256207</v>
      </c>
      <c r="P18" s="7">
        <f>((((-0.37074*i!P18+0.71445)*i!P18-0.49546)*i!P18+0.1023)*i!P18-0.01053)*i!P18+0.88604</f>
        <v>0.0058094242712554145</v>
      </c>
      <c r="Q18" s="7">
        <f>((((-0.37074*i!Q18+0.71445)*i!Q18-0.49546)*i!Q18+0.1023)*i!Q18-0.01053)*i!Q18+0.88604</f>
        <v>0.0058094242712554145</v>
      </c>
      <c r="S18">
        <v>25</v>
      </c>
      <c r="T18">
        <f t="shared" si="0"/>
        <v>0.4363323055555556</v>
      </c>
      <c r="U18">
        <f t="shared" si="1"/>
        <v>0.8797963091234422</v>
      </c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2.75">
      <c r="A19" s="3">
        <v>0.604166666666666</v>
      </c>
      <c r="B19">
        <f>IDIR!B19</f>
        <v>224</v>
      </c>
      <c r="C19">
        <f>IDIR!C19</f>
        <v>30</v>
      </c>
      <c r="E19" s="7">
        <f>((((-0.37074*i!E19+0.71445)*i!E19-0.49546)*i!E19+0.1023)*i!E19-0.01053)*i!E19+0.88604</f>
        <v>0.8765593206750112</v>
      </c>
      <c r="F19" s="7">
        <f>((((-0.37074*i!F19+0.71445)*i!F19-0.49546)*i!F19+0.1023)*i!F19-0.01053)*i!F19+0.88604</f>
        <v>0.0058094242712554145</v>
      </c>
      <c r="G19" s="7">
        <f>((((-0.37074*i!G19+0.71445)*i!G19-0.49546)*i!G19+0.1023)*i!G19-0.01053)*i!G19+0.88604</f>
        <v>0.0058094242712554145</v>
      </c>
      <c r="H19" s="7">
        <f>((((-0.37074*i!H19+0.71445)*i!H19-0.49546)*i!H19+0.1023)*i!H19-0.01053)*i!H19+0.88604</f>
        <v>0.0058094242712554145</v>
      </c>
      <c r="I19" s="7">
        <f>((((-0.37074*i!I19+0.71445)*i!I19-0.49546)*i!I19+0.1023)*i!I19-0.01053)*i!I19+0.88604</f>
        <v>0.0058094242712554145</v>
      </c>
      <c r="J19" s="7">
        <f>((((-0.37074*i!J19+0.71445)*i!J19-0.49546)*i!J19+0.1023)*i!J19-0.01053)*i!J19+0.88604</f>
        <v>0.0058094242712554145</v>
      </c>
      <c r="K19" s="7">
        <f>((((-0.37074*i!K19+0.71445)*i!K19-0.49546)*i!K19+0.1023)*i!K19-0.01053)*i!K19+0.88604</f>
        <v>0.3964976925406111</v>
      </c>
      <c r="L19" s="7">
        <f>((((-0.37074*i!L19+0.71445)*i!L19-0.49546)*i!L19+0.1023)*i!L19-0.01053)*i!L19+0.88604</f>
        <v>0.7211715677778852</v>
      </c>
      <c r="M19" s="7">
        <f>((((-0.37074*i!M19+0.71445)*i!M19-0.49546)*i!M19+0.1023)*i!M19-0.01053)*i!M19+0.88604</f>
        <v>0.8038379921847113</v>
      </c>
      <c r="N19" s="7">
        <f>((((-0.37074*i!N19+0.71445)*i!N19-0.49546)*i!N19+0.1023)*i!N19-0.01053)*i!N19+0.88604</f>
        <v>0.8016960790118516</v>
      </c>
      <c r="O19" s="7">
        <f>((((-0.37074*i!O19+0.71445)*i!O19-0.49546)*i!O19+0.1023)*i!O19-0.01053)*i!O19+0.88604</f>
        <v>0.7099840551966847</v>
      </c>
      <c r="P19" s="7">
        <f>((((-0.37074*i!P19+0.71445)*i!P19-0.49546)*i!P19+0.1023)*i!P19-0.01053)*i!P19+0.88604</f>
        <v>0.3583417128813394</v>
      </c>
      <c r="Q19" s="7">
        <f>((((-0.37074*i!Q19+0.71445)*i!Q19-0.49546)*i!Q19+0.1023)*i!Q19-0.01053)*i!Q19+0.88604</f>
        <v>0.0058094242712554145</v>
      </c>
      <c r="S19">
        <v>20</v>
      </c>
      <c r="T19">
        <f t="shared" si="0"/>
        <v>0.34906584444444444</v>
      </c>
      <c r="U19">
        <f t="shared" si="1"/>
        <v>0.8824419359830733</v>
      </c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2.75">
      <c r="A20" s="3">
        <v>0.645833333333333</v>
      </c>
      <c r="B20">
        <f>IDIR!B20</f>
        <v>245</v>
      </c>
      <c r="C20">
        <f>IDIR!C20</f>
        <v>38</v>
      </c>
      <c r="E20" s="7">
        <f>((((-0.37074*i!E20+0.71445)*i!E20-0.49546)*i!E20+0.1023)*i!E20-0.01053)*i!E20+0.88604</f>
        <v>0.8701733038489934</v>
      </c>
      <c r="F20" s="7">
        <f>((((-0.37074*i!F20+0.71445)*i!F20-0.49546)*i!F20+0.1023)*i!F20-0.01053)*i!F20+0.88604</f>
        <v>0.0058094242712554145</v>
      </c>
      <c r="G20" s="7">
        <f>((((-0.37074*i!G20+0.71445)*i!G20-0.49546)*i!G20+0.1023)*i!G20-0.01053)*i!G20+0.88604</f>
        <v>0.0058094242712554145</v>
      </c>
      <c r="H20" s="7">
        <f>((((-0.37074*i!H20+0.71445)*i!H20-0.49546)*i!H20+0.1023)*i!H20-0.01053)*i!H20+0.88604</f>
        <v>0.0058094242712554145</v>
      </c>
      <c r="I20" s="7">
        <f>((((-0.37074*i!I20+0.71445)*i!I20-0.49546)*i!I20+0.1023)*i!I20-0.01053)*i!I20+0.88604</f>
        <v>0.0058094242712554145</v>
      </c>
      <c r="J20" s="7">
        <f>((((-0.37074*i!J20+0.71445)*i!J20-0.49546)*i!J20+0.1023)*i!J20-0.01053)*i!J20+0.88604</f>
        <v>0.0058094242712554145</v>
      </c>
      <c r="K20" s="7">
        <f>((((-0.37074*i!K20+0.71445)*i!K20-0.49546)*i!K20+0.1023)*i!K20-0.01053)*i!K20+0.88604</f>
        <v>0.0058094242712554145</v>
      </c>
      <c r="L20" s="7">
        <f>((((-0.37074*i!L20+0.71445)*i!L20-0.49546)*i!L20+0.1023)*i!L20-0.01053)*i!L20+0.88604</f>
        <v>0.6109223066051328</v>
      </c>
      <c r="M20" s="7">
        <f>((((-0.37074*i!M20+0.71445)*i!M20-0.49546)*i!M20+0.1023)*i!M20-0.01053)*i!M20+0.88604</f>
        <v>0.8123590215427684</v>
      </c>
      <c r="N20" s="7">
        <f>((((-0.37074*i!N20+0.71445)*i!N20-0.49546)*i!N20+0.1023)*i!N20-0.01053)*i!N20+0.88604</f>
        <v>0.846294558698549</v>
      </c>
      <c r="O20" s="7">
        <f>((((-0.37074*i!O20+0.71445)*i!O20-0.49546)*i!O20+0.1023)*i!O20-0.01053)*i!O20+0.88604</f>
        <v>0.8318086171009696</v>
      </c>
      <c r="P20" s="7">
        <f>((((-0.37074*i!P20+0.71445)*i!P20-0.49546)*i!P20+0.1023)*i!P20-0.01053)*i!P20+0.88604</f>
        <v>0.7153209301053047</v>
      </c>
      <c r="Q20" s="7">
        <f>((((-0.37074*i!Q20+0.71445)*i!Q20-0.49546)*i!Q20+0.1023)*i!Q20-0.01053)*i!Q20+0.88604</f>
        <v>0.18065724401004302</v>
      </c>
      <c r="S20">
        <v>15</v>
      </c>
      <c r="T20">
        <f t="shared" si="0"/>
        <v>0.2617993833333333</v>
      </c>
      <c r="U20">
        <f t="shared" si="1"/>
        <v>0.8843047670423234</v>
      </c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2.75">
      <c r="A21" s="3">
        <v>0.6875</v>
      </c>
      <c r="B21">
        <f>IDIR!B21</f>
        <v>258</v>
      </c>
      <c r="C21">
        <f>IDIR!C21</f>
        <v>48</v>
      </c>
      <c r="E21" s="7">
        <f>((((-0.37074*i!E21+0.71445)*i!E21-0.49546)*i!E21+0.1023)*i!E21-0.01053)*i!E21+0.88604</f>
        <v>0.8566325165663911</v>
      </c>
      <c r="F21" s="7">
        <f>((((-0.37074*i!F21+0.71445)*i!F21-0.49546)*i!F21+0.1023)*i!F21-0.01053)*i!F21+0.88604</f>
        <v>0.0058094242712554145</v>
      </c>
      <c r="G21" s="7">
        <f>((((-0.37074*i!G21+0.71445)*i!G21-0.49546)*i!G21+0.1023)*i!G21-0.01053)*i!G21+0.88604</f>
        <v>0.0058094242712554145</v>
      </c>
      <c r="H21" s="7">
        <f>((((-0.37074*i!H21+0.71445)*i!H21-0.49546)*i!H21+0.1023)*i!H21-0.01053)*i!H21+0.88604</f>
        <v>0.0058094242712554145</v>
      </c>
      <c r="I21" s="7">
        <f>((((-0.37074*i!I21+0.71445)*i!I21-0.49546)*i!I21+0.1023)*i!I21-0.01053)*i!I21+0.88604</f>
        <v>0.0058094242712554145</v>
      </c>
      <c r="J21" s="7">
        <f>((((-0.37074*i!J21+0.71445)*i!J21-0.49546)*i!J21+0.1023)*i!J21-0.01053)*i!J21+0.88604</f>
        <v>0.0058094242712554145</v>
      </c>
      <c r="K21" s="7">
        <f>((((-0.37074*i!K21+0.71445)*i!K21-0.49546)*i!K21+0.1023)*i!K21-0.01053)*i!K21+0.88604</f>
        <v>0.0058094242712554145</v>
      </c>
      <c r="L21" s="7">
        <f>((((-0.37074*i!L21+0.71445)*i!L21-0.49546)*i!L21+0.1023)*i!L21-0.01053)*i!L21+0.88604</f>
        <v>0.4320025468213611</v>
      </c>
      <c r="M21" s="7">
        <f>((((-0.37074*i!M21+0.71445)*i!M21-0.49546)*i!M21+0.1023)*i!M21-0.01053)*i!M21+0.88604</f>
        <v>0.8093264463452273</v>
      </c>
      <c r="N21" s="7">
        <f>((((-0.37074*i!N21+0.71445)*i!N21-0.49546)*i!N21+0.1023)*i!N21-0.01053)*i!N21+0.88604</f>
        <v>0.8618517272114374</v>
      </c>
      <c r="O21" s="7">
        <f>((((-0.37074*i!O21+0.71445)*i!O21-0.49546)*i!O21+0.1023)*i!O21-0.01053)*i!O21+0.88604</f>
        <v>0.8642161678238314</v>
      </c>
      <c r="P21" s="7">
        <f>((((-0.37074*i!P21+0.71445)*i!P21-0.49546)*i!P21+0.1023)*i!P21-0.01053)*i!P21+0.88604</f>
        <v>0.8300157868165632</v>
      </c>
      <c r="Q21" s="7">
        <f>((((-0.37074*i!Q21+0.71445)*i!Q21-0.49546)*i!Q21+0.1023)*i!Q21-0.01053)*i!Q21+0.88604</f>
        <v>0.5666377754457423</v>
      </c>
      <c r="S21">
        <v>10</v>
      </c>
      <c r="T21">
        <f t="shared" si="0"/>
        <v>0.17453292222222222</v>
      </c>
      <c r="U21">
        <f t="shared" si="1"/>
        <v>0.8852871619754556</v>
      </c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2.75">
      <c r="A22" s="3">
        <v>0.729166666666666</v>
      </c>
      <c r="B22">
        <f>IDIR!B22</f>
        <v>270</v>
      </c>
      <c r="C22">
        <f>IDIR!C22</f>
        <v>58</v>
      </c>
      <c r="E22" s="7">
        <f>((((-0.37074*i!E22+0.71445)*i!E22-0.49546)*i!E22+0.1023)*i!E22-0.01053)*i!E22+0.88604</f>
        <v>0.822393526019251</v>
      </c>
      <c r="F22" s="7">
        <f>((((-0.37074*i!F22+0.71445)*i!F22-0.49546)*i!F22+0.1023)*i!F22-0.01053)*i!F22+0.88604</f>
        <v>0.0058094242712554145</v>
      </c>
      <c r="G22" s="7">
        <f>((((-0.37074*i!G22+0.71445)*i!G22-0.49546)*i!G22+0.1023)*i!G22-0.01053)*i!G22+0.88604</f>
        <v>0.0058094242712554145</v>
      </c>
      <c r="H22" s="7">
        <f>((((-0.37074*i!H22+0.71445)*i!H22-0.49546)*i!H22+0.1023)*i!H22-0.01053)*i!H22+0.88604</f>
        <v>0.0058094242712554145</v>
      </c>
      <c r="I22" s="7">
        <f>((((-0.37074*i!I22+0.71445)*i!I22-0.49546)*i!I22+0.1023)*i!I22-0.01053)*i!I22+0.88604</f>
        <v>0.0058094242712554145</v>
      </c>
      <c r="J22" s="7">
        <f>((((-0.37074*i!J22+0.71445)*i!J22-0.49546)*i!J22+0.1023)*i!J22-0.01053)*i!J22+0.88604</f>
        <v>0.0058094242712554145</v>
      </c>
      <c r="K22" s="7">
        <f>((((-0.37074*i!K22+0.71445)*i!K22-0.49546)*i!K22+0.1023)*i!K22-0.01053)*i!K22+0.88604</f>
        <v>0.0058094242712554145</v>
      </c>
      <c r="L22" s="7">
        <f>((((-0.37074*i!L22+0.71445)*i!L22-0.49546)*i!L22+0.1023)*i!L22-0.01053)*i!L22+0.88604</f>
        <v>0.0058094242712554145</v>
      </c>
      <c r="M22" s="7">
        <f>((((-0.37074*i!M22+0.71445)*i!M22-0.49546)*i!M22+0.1023)*i!M22-0.01053)*i!M22+0.88604</f>
        <v>0.770007250793292</v>
      </c>
      <c r="N22" s="7">
        <f>((((-0.37074*i!N22+0.71445)*i!N22-0.49546)*i!N22+0.1023)*i!N22-0.01053)*i!N22+0.88604</f>
        <v>0.8650380962426452</v>
      </c>
      <c r="O22" s="7">
        <f>((((-0.37074*i!O22+0.71445)*i!O22-0.49546)*i!O22+0.1023)*i!O22-0.01053)*i!O22+0.88604</f>
        <v>0.8751219568492635</v>
      </c>
      <c r="P22" s="7">
        <f>((((-0.37074*i!P22+0.71445)*i!P22-0.49546)*i!P22+0.1023)*i!P22-0.01053)*i!P22+0.88604</f>
        <v>0.8650380962426452</v>
      </c>
      <c r="Q22" s="7">
        <f>((((-0.37074*i!Q22+0.71445)*i!Q22-0.49546)*i!Q22+0.1023)*i!Q22-0.01053)*i!Q22+0.88604</f>
        <v>0.770007250793292</v>
      </c>
      <c r="S22">
        <v>5</v>
      </c>
      <c r="T22">
        <f t="shared" si="0"/>
        <v>0.08726646111111111</v>
      </c>
      <c r="U22">
        <f t="shared" si="1"/>
        <v>0.8856104324109707</v>
      </c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12.75">
      <c r="A23" s="3">
        <v>0.770833333333333</v>
      </c>
      <c r="B23">
        <f>IDIR!B23</f>
        <v>281</v>
      </c>
      <c r="C23">
        <f>IDIR!C23</f>
        <v>68</v>
      </c>
      <c r="E23" s="7">
        <f>((((-0.37074*i!E23+0.71445)*i!E23-0.49546)*i!E23+0.1023)*i!E23-0.01053)*i!E23+0.88604</f>
        <v>0.7338830895557895</v>
      </c>
      <c r="F23" s="7">
        <f>((((-0.37074*i!F23+0.71445)*i!F23-0.49546)*i!F23+0.1023)*i!F23-0.01053)*i!F23+0.88604</f>
        <v>0.47630314565251125</v>
      </c>
      <c r="G23" s="7">
        <f>((((-0.37074*i!G23+0.71445)*i!G23-0.49546)*i!G23+0.1023)*i!G23-0.01053)*i!G23+0.88604</f>
        <v>0.0058094242712554145</v>
      </c>
      <c r="H23" s="7">
        <f>((((-0.37074*i!H23+0.71445)*i!H23-0.49546)*i!H23+0.1023)*i!H23-0.01053)*i!H23+0.88604</f>
        <v>0.0058094242712554145</v>
      </c>
      <c r="I23" s="7">
        <f>((((-0.37074*i!I23+0.71445)*i!I23-0.49546)*i!I23+0.1023)*i!I23-0.01053)*i!I23+0.88604</f>
        <v>0.0058094242712554145</v>
      </c>
      <c r="J23" s="7">
        <f>((((-0.37074*i!J23+0.71445)*i!J23-0.49546)*i!J23+0.1023)*i!J23-0.01053)*i!J23+0.88604</f>
        <v>0.0058094242712554145</v>
      </c>
      <c r="K23" s="7">
        <f>((((-0.37074*i!K23+0.71445)*i!K23-0.49546)*i!K23+0.1023)*i!K23-0.01053)*i!K23+0.88604</f>
        <v>0.0058094242712554145</v>
      </c>
      <c r="L23" s="7">
        <f>((((-0.37074*i!L23+0.71445)*i!L23-0.49546)*i!L23+0.1023)*i!L23-0.01053)*i!L23+0.88604</f>
        <v>0.0058094242712554145</v>
      </c>
      <c r="M23" s="7">
        <f>((((-0.37074*i!M23+0.71445)*i!M23-0.49546)*i!M23+0.1023)*i!M23-0.01053)*i!M23+0.88604</f>
        <v>0.6629595603106375</v>
      </c>
      <c r="N23" s="7">
        <f>((((-0.37074*i!N23+0.71445)*i!N23-0.49546)*i!N23+0.1023)*i!N23-0.01053)*i!N23+0.88604</f>
        <v>0.8609639060386879</v>
      </c>
      <c r="O23" s="7">
        <f>((((-0.37074*i!O23+0.71445)*i!O23-0.49546)*i!O23+0.1023)*i!O23-0.01053)*i!O23+0.88604</f>
        <v>0.8801054417249784</v>
      </c>
      <c r="P23" s="7">
        <f>((((-0.37074*i!P23+0.71445)*i!P23-0.49546)*i!P23+0.1023)*i!P23-0.01053)*i!P23+0.88604</f>
        <v>0.8774117738087962</v>
      </c>
      <c r="Q23" s="7">
        <f>((((-0.37074*i!Q23+0.71445)*i!Q23-0.49546)*i!Q23+0.1023)*i!Q23-0.01053)*i!Q23+0.88604</f>
        <v>0.8451726131257207</v>
      </c>
      <c r="S23">
        <v>0</v>
      </c>
      <c r="T23">
        <f t="shared" si="0"/>
        <v>0</v>
      </c>
      <c r="U23">
        <f t="shared" si="1"/>
        <v>0.88604</v>
      </c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2.75">
      <c r="A24" s="3">
        <v>0.8125</v>
      </c>
      <c r="B24">
        <f>IDIR!B24</f>
        <v>291</v>
      </c>
      <c r="C24">
        <f>IDIR!C24</f>
        <v>78</v>
      </c>
      <c r="E24" s="7">
        <f>((((-0.37074*i!E24+0.71445)*i!E24-0.49546)*i!E24+0.1023)*i!E24-0.01053)*i!E24+0.88604</f>
        <v>0.5316494455811083</v>
      </c>
      <c r="F24" s="7">
        <f>((((-0.37074*i!F24+0.71445)*i!F24-0.49546)*i!F24+0.1023)*i!F24-0.01053)*i!F24+0.88604</f>
        <v>0.7129530769425309</v>
      </c>
      <c r="G24" s="7">
        <f>((((-0.37074*i!G24+0.71445)*i!G24-0.49546)*i!G24+0.1023)*i!G24-0.01053)*i!G24+0.88604</f>
        <v>0.0058094242712554145</v>
      </c>
      <c r="H24" s="7">
        <f>((((-0.37074*i!H24+0.71445)*i!H24-0.49546)*i!H24+0.1023)*i!H24-0.01053)*i!H24+0.88604</f>
        <v>0.0058094242712554145</v>
      </c>
      <c r="I24" s="7">
        <f>((((-0.37074*i!I24+0.71445)*i!I24-0.49546)*i!I24+0.1023)*i!I24-0.01053)*i!I24+0.88604</f>
        <v>0.0058094242712554145</v>
      </c>
      <c r="J24" s="7">
        <f>((((-0.37074*i!J24+0.71445)*i!J24-0.49546)*i!J24+0.1023)*i!J24-0.01053)*i!J24+0.88604</f>
        <v>0.0058094242712554145</v>
      </c>
      <c r="K24" s="7">
        <f>((((-0.37074*i!K24+0.71445)*i!K24-0.49546)*i!K24+0.1023)*i!K24-0.01053)*i!K24+0.88604</f>
        <v>0.0058094242712554145</v>
      </c>
      <c r="L24" s="7">
        <f>((((-0.37074*i!L24+0.71445)*i!L24-0.49546)*i!L24+0.1023)*i!L24-0.01053)*i!L24+0.88604</f>
        <v>0.0058094242712554145</v>
      </c>
      <c r="M24" s="7">
        <f>((((-0.37074*i!M24+0.71445)*i!M24-0.49546)*i!M24+0.1023)*i!M24-0.01053)*i!M24+0.88604</f>
        <v>0.42891668704111136</v>
      </c>
      <c r="N24" s="7">
        <f>((((-0.37074*i!N24+0.71445)*i!N24-0.49546)*i!N24+0.1023)*i!N24-0.01053)*i!N24+0.88604</f>
        <v>0.8467848760915162</v>
      </c>
      <c r="O24" s="7">
        <f>((((-0.37074*i!O24+0.71445)*i!O24-0.49546)*i!O24+0.1023)*i!O24-0.01053)*i!O24+0.88604</f>
        <v>0.8803490138830448</v>
      </c>
      <c r="P24" s="7">
        <f>((((-0.37074*i!P24+0.71445)*i!P24-0.49546)*i!P24+0.1023)*i!P24-0.01053)*i!P24+0.88604</f>
        <v>0.8843160146531663</v>
      </c>
      <c r="Q24" s="7">
        <f>((((-0.37074*i!Q24+0.71445)*i!Q24-0.49546)*i!Q24+0.1023)*i!Q24-0.01053)*i!Q24+0.88604</f>
        <v>0.8676391552238265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12.75">
      <c r="A25" s="3">
        <v>0.854166666666666</v>
      </c>
      <c r="B25">
        <f>IDIR!B25</f>
        <v>302</v>
      </c>
      <c r="C25">
        <f>IDIR!C25</f>
        <v>86</v>
      </c>
      <c r="E25" s="7">
        <f>((((-0.37074*i!E25+0.71445)*i!E25-0.49546)*i!E25+0.1023)*i!E25-0.01053)*i!E25+0.88604</f>
        <v>0.2270936699265388</v>
      </c>
      <c r="F25" s="7">
        <f>((((-0.37074*i!F25+0.71445)*i!F25-0.49546)*i!F25+0.1023)*i!F25-0.01053)*i!F25+0.88604</f>
        <v>0.8219219779081107</v>
      </c>
      <c r="G25" s="7">
        <f>((((-0.37074*i!G25+0.71445)*i!G25-0.49546)*i!G25+0.1023)*i!G25-0.01053)*i!G25+0.88604</f>
        <v>0.122887752072662</v>
      </c>
      <c r="H25" s="7">
        <f>((((-0.37074*i!H25+0.71445)*i!H25-0.49546)*i!H25+0.1023)*i!H25-0.01053)*i!H25+0.88604</f>
        <v>0.0058094242712554145</v>
      </c>
      <c r="I25" s="7">
        <f>((((-0.37074*i!I25+0.71445)*i!I25-0.49546)*i!I25+0.1023)*i!I25-0.01053)*i!I25+0.88604</f>
        <v>0.0058094242712554145</v>
      </c>
      <c r="J25" s="7">
        <f>((((-0.37074*i!J25+0.71445)*i!J25-0.49546)*i!J25+0.1023)*i!J25-0.01053)*i!J25+0.88604</f>
        <v>0.0058094242712554145</v>
      </c>
      <c r="K25" s="7">
        <f>((((-0.37074*i!K25+0.71445)*i!K25-0.49546)*i!K25+0.1023)*i!K25-0.01053)*i!K25+0.88604</f>
        <v>0.0058094242712554145</v>
      </c>
      <c r="L25" s="7">
        <f>((((-0.37074*i!L25+0.71445)*i!L25-0.49546)*i!L25+0.1023)*i!L25-0.01053)*i!L25+0.88604</f>
        <v>0.0058094242712554145</v>
      </c>
      <c r="M25" s="7">
        <f>((((-0.37074*i!M25+0.71445)*i!M25-0.49546)*i!M25+0.1023)*i!M25-0.01053)*i!M25+0.88604</f>
        <v>0.0058094242712554145</v>
      </c>
      <c r="N25" s="7">
        <f>((((-0.37074*i!N25+0.71445)*i!N25-0.49546)*i!N25+0.1023)*i!N25-0.01053)*i!N25+0.88604</f>
        <v>0.7955892196821147</v>
      </c>
      <c r="O25" s="7">
        <f>((((-0.37074*i!O25+0.71445)*i!O25-0.49546)*i!O25+0.1023)*i!O25-0.01053)*i!O25+0.88604</f>
        <v>0.8749566258294517</v>
      </c>
      <c r="P25" s="7">
        <f>((((-0.37074*i!P25+0.71445)*i!P25-0.49546)*i!P25+0.1023)*i!P25-0.01053)*i!P25+0.88604</f>
        <v>0.8856312116910996</v>
      </c>
      <c r="Q25" s="7">
        <f>((((-0.37074*i!Q25+0.71445)*i!Q25-0.49546)*i!Q25+0.1023)*i!Q25-0.01053)*i!Q25+0.88604</f>
        <v>0.8777429384761831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2.75">
      <c r="A26" s="3">
        <v>0.895833333333333</v>
      </c>
      <c r="B26">
        <f>IDIR!B26</f>
        <v>307</v>
      </c>
      <c r="C26">
        <f>IDIR!C26</f>
        <v>90</v>
      </c>
      <c r="E26" s="7">
        <f>((((-0.37074*i!E26+0.71445)*i!E26-0.49546)*i!E26+0.1023)*i!E26-0.01053)*i!E26+0.88604</f>
        <v>0.0058094242712554145</v>
      </c>
      <c r="F26" s="7">
        <f>((((-0.37074*i!F26+0.71445)*i!F26-0.49546)*i!F26+0.1023)*i!F26-0.01053)*i!F26+0.88604</f>
        <v>0.0058094242712554145</v>
      </c>
      <c r="G26" s="7">
        <f>((((-0.37074*i!G26+0.71445)*i!G26-0.49546)*i!G26+0.1023)*i!G26-0.01053)*i!G26+0.88604</f>
        <v>0.0058094242712554145</v>
      </c>
      <c r="H26" s="7">
        <f>((((-0.37074*i!H26+0.71445)*i!H26-0.49546)*i!H26+0.1023)*i!H26-0.01053)*i!H26+0.88604</f>
        <v>0.0058094242712554145</v>
      </c>
      <c r="I26" s="7">
        <f>((((-0.37074*i!I26+0.71445)*i!I26-0.49546)*i!I26+0.1023)*i!I26-0.01053)*i!I26+0.88604</f>
        <v>0.0058094242712554145</v>
      </c>
      <c r="J26" s="7">
        <f>((((-0.37074*i!J26+0.71445)*i!J26-0.49546)*i!J26+0.1023)*i!J26-0.01053)*i!J26+0.88604</f>
        <v>0.0058094242712554145</v>
      </c>
      <c r="K26" s="7">
        <f>((((-0.37074*i!K26+0.71445)*i!K26-0.49546)*i!K26+0.1023)*i!K26-0.01053)*i!K26+0.88604</f>
        <v>0.0058094242712554145</v>
      </c>
      <c r="L26" s="7">
        <f>((((-0.37074*i!L26+0.71445)*i!L26-0.49546)*i!L26+0.1023)*i!L26-0.01053)*i!L26+0.88604</f>
        <v>0.0058094242712554145</v>
      </c>
      <c r="M26" s="7">
        <f>((((-0.37074*i!M26+0.71445)*i!M26-0.49546)*i!M26+0.1023)*i!M26-0.01053)*i!M26+0.88604</f>
        <v>0.0058094242712554145</v>
      </c>
      <c r="N26" s="7">
        <f>((((-0.37074*i!N26+0.71445)*i!N26-0.49546)*i!N26+0.1023)*i!N26-0.01053)*i!N26+0.88604</f>
        <v>0.0058094242712554145</v>
      </c>
      <c r="O26" s="7">
        <f>((((-0.37074*i!O26+0.71445)*i!O26-0.49546)*i!O26+0.1023)*i!O26-0.01053)*i!O26+0.88604</f>
        <v>0.0058094242712554145</v>
      </c>
      <c r="P26" s="7">
        <f>((((-0.37074*i!P26+0.71445)*i!P26-0.49546)*i!P26+0.1023)*i!P26-0.01053)*i!P26+0.88604</f>
        <v>0.0058094242712554145</v>
      </c>
      <c r="Q26" s="7">
        <f>((((-0.37074*i!Q26+0.71445)*i!Q26-0.49546)*i!Q26+0.1023)*i!Q26-0.01053)*i!Q26+0.88604</f>
        <v>0.0058094242712554145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2.75">
      <c r="A27" s="3">
        <v>0.9375</v>
      </c>
      <c r="B27">
        <f>IDIR!B27</f>
        <v>0</v>
      </c>
      <c r="C27">
        <f>IDIR!C27</f>
        <v>91</v>
      </c>
      <c r="E27" s="7">
        <f>((((-0.37074*i!E27+0.71445)*i!E27-0.49546)*i!E27+0.1023)*i!E27-0.01053)*i!E27+0.88604</f>
        <v>0.0058094242712554145</v>
      </c>
      <c r="F27" s="7">
        <f>((((-0.37074*i!F27+0.71445)*i!F27-0.49546)*i!F27+0.1023)*i!F27-0.01053)*i!F27+0.88604</f>
        <v>0.0058094242712554145</v>
      </c>
      <c r="G27" s="7">
        <f>((((-0.37074*i!G27+0.71445)*i!G27-0.49546)*i!G27+0.1023)*i!G27-0.01053)*i!G27+0.88604</f>
        <v>0.0058094242712554145</v>
      </c>
      <c r="H27" s="7">
        <f>((((-0.37074*i!H27+0.71445)*i!H27-0.49546)*i!H27+0.1023)*i!H27-0.01053)*i!H27+0.88604</f>
        <v>0.0058094242712554145</v>
      </c>
      <c r="I27" s="7">
        <f>((((-0.37074*i!I27+0.71445)*i!I27-0.49546)*i!I27+0.1023)*i!I27-0.01053)*i!I27+0.88604</f>
        <v>0.0058094242712554145</v>
      </c>
      <c r="J27" s="7">
        <f>((((-0.37074*i!J27+0.71445)*i!J27-0.49546)*i!J27+0.1023)*i!J27-0.01053)*i!J27+0.88604</f>
        <v>0.0058094242712554145</v>
      </c>
      <c r="K27" s="7">
        <f>((((-0.37074*i!K27+0.71445)*i!K27-0.49546)*i!K27+0.1023)*i!K27-0.01053)*i!K27+0.88604</f>
        <v>0.0058094242712554145</v>
      </c>
      <c r="L27" s="7">
        <f>((((-0.37074*i!L27+0.71445)*i!L27-0.49546)*i!L27+0.1023)*i!L27-0.01053)*i!L27+0.88604</f>
        <v>0.0058094242712554145</v>
      </c>
      <c r="M27" s="7">
        <f>((((-0.37074*i!M27+0.71445)*i!M27-0.49546)*i!M27+0.1023)*i!M27-0.01053)*i!M27+0.88604</f>
        <v>0.0058094242712554145</v>
      </c>
      <c r="N27" s="7">
        <f>((((-0.37074*i!N27+0.71445)*i!N27-0.49546)*i!N27+0.1023)*i!N27-0.01053)*i!N27+0.88604</f>
        <v>0.0058094242712554145</v>
      </c>
      <c r="O27" s="7">
        <f>((((-0.37074*i!O27+0.71445)*i!O27-0.49546)*i!O27+0.1023)*i!O27-0.01053)*i!O27+0.88604</f>
        <v>0.0058094242712554145</v>
      </c>
      <c r="P27" s="7">
        <f>((((-0.37074*i!P27+0.71445)*i!P27-0.49546)*i!P27+0.1023)*i!P27-0.01053)*i!P27+0.88604</f>
        <v>0.0058094242712554145</v>
      </c>
      <c r="Q27" s="7">
        <f>((((-0.37074*i!Q27+0.71445)*i!Q27-0.49546)*i!Q27+0.1023)*i!Q27-0.01053)*i!Q27+0.88604</f>
        <v>0.0058094242712554145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2.75">
      <c r="A28" s="3">
        <v>0.979166666666666</v>
      </c>
      <c r="B28">
        <f>IDIR!B28</f>
        <v>0</v>
      </c>
      <c r="C28">
        <f>IDIR!C28</f>
        <v>91</v>
      </c>
      <c r="E28" s="7">
        <f>((((-0.37074*i!E28+0.71445)*i!E28-0.49546)*i!E28+0.1023)*i!E28-0.01053)*i!E28+0.88604</f>
        <v>0.0058094242712554145</v>
      </c>
      <c r="F28" s="7">
        <f>((((-0.37074*i!F28+0.71445)*i!F28-0.49546)*i!F28+0.1023)*i!F28-0.01053)*i!F28+0.88604</f>
        <v>0.0058094242712554145</v>
      </c>
      <c r="G28" s="7">
        <f>((((-0.37074*i!G28+0.71445)*i!G28-0.49546)*i!G28+0.1023)*i!G28-0.01053)*i!G28+0.88604</f>
        <v>0.0058094242712554145</v>
      </c>
      <c r="H28" s="7">
        <f>((((-0.37074*i!H28+0.71445)*i!H28-0.49546)*i!H28+0.1023)*i!H28-0.01053)*i!H28+0.88604</f>
        <v>0.0058094242712554145</v>
      </c>
      <c r="I28" s="7">
        <f>((((-0.37074*i!I28+0.71445)*i!I28-0.49546)*i!I28+0.1023)*i!I28-0.01053)*i!I28+0.88604</f>
        <v>0.0058094242712554145</v>
      </c>
      <c r="J28" s="7">
        <f>((((-0.37074*i!J28+0.71445)*i!J28-0.49546)*i!J28+0.1023)*i!J28-0.01053)*i!J28+0.88604</f>
        <v>0.0058094242712554145</v>
      </c>
      <c r="K28" s="7">
        <f>((((-0.37074*i!K28+0.71445)*i!K28-0.49546)*i!K28+0.1023)*i!K28-0.01053)*i!K28+0.88604</f>
        <v>0.0058094242712554145</v>
      </c>
      <c r="L28" s="7">
        <f>((((-0.37074*i!L28+0.71445)*i!L28-0.49546)*i!L28+0.1023)*i!L28-0.01053)*i!L28+0.88604</f>
        <v>0.0058094242712554145</v>
      </c>
      <c r="M28" s="7">
        <f>((((-0.37074*i!M28+0.71445)*i!M28-0.49546)*i!M28+0.1023)*i!M28-0.01053)*i!M28+0.88604</f>
        <v>0.0058094242712554145</v>
      </c>
      <c r="N28" s="7">
        <f>((((-0.37074*i!N28+0.71445)*i!N28-0.49546)*i!N28+0.1023)*i!N28-0.01053)*i!N28+0.88604</f>
        <v>0.0058094242712554145</v>
      </c>
      <c r="O28" s="7">
        <f>((((-0.37074*i!O28+0.71445)*i!O28-0.49546)*i!O28+0.1023)*i!O28-0.01053)*i!O28+0.88604</f>
        <v>0.0058094242712554145</v>
      </c>
      <c r="P28" s="7">
        <f>((((-0.37074*i!P28+0.71445)*i!P28-0.49546)*i!P28+0.1023)*i!P28-0.01053)*i!P28+0.88604</f>
        <v>0.0058094242712554145</v>
      </c>
      <c r="Q28" s="7">
        <f>((((-0.37074*i!Q28+0.71445)*i!Q28-0.49546)*i!Q28+0.1023)*i!Q28-0.01053)*i!Q28+0.88604</f>
        <v>0.0058094242712554145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8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5.75390625" style="0" customWidth="1"/>
    <col min="2" max="2" width="6.625" style="0" customWidth="1"/>
    <col min="3" max="3" width="4.125" style="0" customWidth="1"/>
    <col min="4" max="4" width="10.00390625" style="0" customWidth="1"/>
    <col min="5" max="17" width="4.375" style="0" customWidth="1"/>
    <col min="18" max="18" width="5.125" style="0" customWidth="1"/>
    <col min="19" max="31" width="3.875" style="0" customWidth="1"/>
    <col min="32" max="32" width="5.125" style="0" customWidth="1"/>
  </cols>
  <sheetData>
    <row r="1" ht="18">
      <c r="A1" s="1" t="s">
        <v>0</v>
      </c>
    </row>
    <row r="2" s="2" customFormat="1" ht="12.75">
      <c r="A2" s="6" t="s">
        <v>11</v>
      </c>
    </row>
    <row r="3" spans="1:31" s="2" customFormat="1" ht="12.75">
      <c r="A3" s="2" t="s">
        <v>1</v>
      </c>
      <c r="B3" s="2" t="s">
        <v>3</v>
      </c>
      <c r="C3" s="2" t="s">
        <v>5</v>
      </c>
      <c r="D3" s="2" t="s">
        <v>6</v>
      </c>
      <c r="E3" s="2">
        <v>0</v>
      </c>
      <c r="F3" s="2">
        <v>0</v>
      </c>
      <c r="G3" s="2">
        <v>30</v>
      </c>
      <c r="H3" s="2">
        <v>60</v>
      </c>
      <c r="I3" s="2">
        <v>90</v>
      </c>
      <c r="J3" s="2">
        <v>120</v>
      </c>
      <c r="K3" s="2">
        <v>150</v>
      </c>
      <c r="L3" s="2">
        <v>180</v>
      </c>
      <c r="M3" s="2">
        <v>210</v>
      </c>
      <c r="N3" s="2">
        <v>240</v>
      </c>
      <c r="O3" s="2">
        <v>270</v>
      </c>
      <c r="P3" s="2">
        <v>300</v>
      </c>
      <c r="Q3" s="2">
        <v>330</v>
      </c>
      <c r="S3" s="2">
        <v>0</v>
      </c>
      <c r="T3" s="2">
        <v>0</v>
      </c>
      <c r="U3" s="2">
        <v>30</v>
      </c>
      <c r="V3" s="2">
        <v>60</v>
      </c>
      <c r="W3" s="2">
        <v>90</v>
      </c>
      <c r="X3" s="2">
        <v>120</v>
      </c>
      <c r="Y3" s="2">
        <v>150</v>
      </c>
      <c r="Z3" s="2">
        <v>180</v>
      </c>
      <c r="AA3" s="2">
        <v>210</v>
      </c>
      <c r="AB3" s="2">
        <v>240</v>
      </c>
      <c r="AC3" s="2">
        <v>270</v>
      </c>
      <c r="AD3" s="2">
        <v>300</v>
      </c>
      <c r="AE3" s="2">
        <v>330</v>
      </c>
    </row>
    <row r="4" spans="1:31" s="2" customFormat="1" ht="12.75">
      <c r="A4" s="2" t="s">
        <v>2</v>
      </c>
      <c r="B4" s="2" t="s">
        <v>4</v>
      </c>
      <c r="C4" s="2" t="s">
        <v>4</v>
      </c>
      <c r="D4" s="2" t="s">
        <v>7</v>
      </c>
      <c r="E4" s="2">
        <v>0</v>
      </c>
      <c r="F4" s="2">
        <v>90</v>
      </c>
      <c r="G4" s="2">
        <v>90</v>
      </c>
      <c r="H4" s="2">
        <v>90</v>
      </c>
      <c r="I4" s="2">
        <v>90</v>
      </c>
      <c r="J4" s="2">
        <v>90</v>
      </c>
      <c r="K4" s="2">
        <v>90</v>
      </c>
      <c r="L4" s="2">
        <v>90</v>
      </c>
      <c r="M4" s="2">
        <v>90</v>
      </c>
      <c r="N4" s="2">
        <v>90</v>
      </c>
      <c r="O4" s="2">
        <v>90</v>
      </c>
      <c r="P4" s="2">
        <v>90</v>
      </c>
      <c r="Q4" s="2">
        <v>90</v>
      </c>
      <c r="S4" s="2">
        <v>0</v>
      </c>
      <c r="T4" s="2">
        <v>90</v>
      </c>
      <c r="U4" s="2">
        <v>90</v>
      </c>
      <c r="V4" s="2">
        <v>90</v>
      </c>
      <c r="W4" s="2">
        <v>90</v>
      </c>
      <c r="X4" s="2">
        <v>90</v>
      </c>
      <c r="Y4" s="2">
        <v>90</v>
      </c>
      <c r="Z4" s="2">
        <v>90</v>
      </c>
      <c r="AA4" s="2">
        <v>90</v>
      </c>
      <c r="AB4" s="2">
        <v>90</v>
      </c>
      <c r="AC4" s="2">
        <v>90</v>
      </c>
      <c r="AD4" s="2">
        <v>90</v>
      </c>
      <c r="AE4" s="2">
        <v>90</v>
      </c>
    </row>
    <row r="5" spans="1:31" ht="12.75">
      <c r="A5" s="3">
        <v>0.020833333333333332</v>
      </c>
      <c r="B5">
        <f>IDIR!B5</f>
        <v>0</v>
      </c>
      <c r="C5">
        <f>IDIR!C5</f>
        <v>91</v>
      </c>
      <c r="E5" s="4">
        <f>IDIR!$S5*vetületek!E5</f>
        <v>0</v>
      </c>
      <c r="F5" s="4">
        <f>IDIR!$S5*vetületek!F5</f>
        <v>0</v>
      </c>
      <c r="G5" s="4">
        <f>IDIR!$S5*vetületek!G5</f>
        <v>0</v>
      </c>
      <c r="H5" s="4">
        <f>IDIR!$S5*vetületek!H5</f>
        <v>0</v>
      </c>
      <c r="I5" s="4">
        <f>IDIR!$S5*vetületek!I5</f>
        <v>0</v>
      </c>
      <c r="J5" s="4">
        <f>IDIR!$S5*vetületek!J5</f>
        <v>0</v>
      </c>
      <c r="K5" s="4">
        <f>IDIR!$S5*vetületek!K5</f>
        <v>0</v>
      </c>
      <c r="L5" s="4">
        <f>IDIR!$S5*vetületek!L5</f>
        <v>0</v>
      </c>
      <c r="M5" s="4">
        <f>IDIR!$S5*vetületek!M5</f>
        <v>0</v>
      </c>
      <c r="N5" s="4">
        <f>IDIR!$S5*vetületek!N5</f>
        <v>0</v>
      </c>
      <c r="O5" s="4">
        <f>IDIR!$S5*vetületek!O5</f>
        <v>0</v>
      </c>
      <c r="P5" s="4">
        <f>IDIR!$S5*vetületek!P5</f>
        <v>0</v>
      </c>
      <c r="Q5" s="4">
        <f>IDIR!$S5*vetületek!Q5</f>
        <v>0</v>
      </c>
      <c r="S5" s="4">
        <f>IF(IDIR!E5=0,0,('IDIR Calc'!E5-IDIR!E5))</f>
        <v>0</v>
      </c>
      <c r="T5" s="4">
        <f>IF(IDIR!F5=0,0,('IDIR Calc'!F5-IDIR!F5))</f>
        <v>0</v>
      </c>
      <c r="U5" s="4">
        <f>IF(IDIR!G5=0,0,('IDIR Calc'!G5-IDIR!G5))</f>
        <v>0</v>
      </c>
      <c r="V5" s="4">
        <f>IF(IDIR!H5=0,0,('IDIR Calc'!H5-IDIR!H5))</f>
        <v>0</v>
      </c>
      <c r="W5" s="4">
        <f>IF(IDIR!I5=0,0,('IDIR Calc'!I5-IDIR!I5))</f>
        <v>0</v>
      </c>
      <c r="X5" s="4">
        <f>IF(IDIR!J5=0,0,('IDIR Calc'!J5-IDIR!J5))</f>
        <v>0</v>
      </c>
      <c r="Y5" s="4">
        <f>IF(IDIR!K5=0,0,('IDIR Calc'!K5-IDIR!K5))</f>
        <v>0</v>
      </c>
      <c r="Z5" s="4">
        <f>IF(IDIR!L5=0,0,('IDIR Calc'!L5-IDIR!L5))</f>
        <v>0</v>
      </c>
      <c r="AA5" s="4">
        <f>IF(IDIR!M5=0,0,('IDIR Calc'!M5-IDIR!M5))</f>
        <v>0</v>
      </c>
      <c r="AB5" s="4">
        <f>IF(IDIR!N5=0,0,('IDIR Calc'!N5-IDIR!N5))</f>
        <v>0</v>
      </c>
      <c r="AC5" s="4">
        <f>IF(IDIR!O5=0,0,('IDIR Calc'!O5-IDIR!O5))</f>
        <v>0</v>
      </c>
      <c r="AD5" s="4">
        <f>IF(IDIR!P5=0,0,('IDIR Calc'!P5-IDIR!P5))</f>
        <v>0</v>
      </c>
      <c r="AE5" s="4">
        <f>IF(IDIR!Q5=0,0,('IDIR Calc'!Q5-IDIR!Q5))</f>
        <v>0</v>
      </c>
    </row>
    <row r="6" spans="1:31" ht="12.75">
      <c r="A6" s="3">
        <v>0.0625</v>
      </c>
      <c r="B6">
        <f>IDIR!B6</f>
        <v>0</v>
      </c>
      <c r="C6">
        <f>IDIR!C6</f>
        <v>91</v>
      </c>
      <c r="E6" s="4">
        <f>IDIR!$S6*vetületek!E6</f>
        <v>0</v>
      </c>
      <c r="F6" s="4">
        <f>IDIR!$S6*vetületek!F6</f>
        <v>0</v>
      </c>
      <c r="G6" s="4">
        <f>IDIR!$S6*vetületek!G6</f>
        <v>0</v>
      </c>
      <c r="H6" s="4">
        <f>IDIR!$S6*vetületek!H6</f>
        <v>0</v>
      </c>
      <c r="I6" s="4">
        <f>IDIR!$S6*vetületek!I6</f>
        <v>0</v>
      </c>
      <c r="J6" s="4">
        <f>IDIR!$S6*vetületek!J6</f>
        <v>0</v>
      </c>
      <c r="K6" s="4">
        <f>IDIR!$S6*vetületek!K6</f>
        <v>0</v>
      </c>
      <c r="L6" s="4">
        <f>IDIR!$S6*vetületek!L6</f>
        <v>0</v>
      </c>
      <c r="M6" s="4">
        <f>IDIR!$S6*vetületek!M6</f>
        <v>0</v>
      </c>
      <c r="N6" s="4">
        <f>IDIR!$S6*vetületek!N6</f>
        <v>0</v>
      </c>
      <c r="O6" s="4">
        <f>IDIR!$S6*vetületek!O6</f>
        <v>0</v>
      </c>
      <c r="P6" s="4">
        <f>IDIR!$S6*vetületek!P6</f>
        <v>0</v>
      </c>
      <c r="Q6" s="4">
        <f>IDIR!$S6*vetületek!Q6</f>
        <v>0</v>
      </c>
      <c r="S6" s="4">
        <f>IF(IDIR!E6=0,0,('IDIR Calc'!E6-IDIR!E6))</f>
        <v>0</v>
      </c>
      <c r="T6" s="4">
        <f>IF(IDIR!F6=0,0,('IDIR Calc'!F6-IDIR!F6))</f>
        <v>0</v>
      </c>
      <c r="U6" s="4">
        <f>IF(IDIR!G6=0,0,('IDIR Calc'!G6-IDIR!G6))</f>
        <v>0</v>
      </c>
      <c r="V6" s="4">
        <f>IF(IDIR!H6=0,0,('IDIR Calc'!H6-IDIR!H6))</f>
        <v>0</v>
      </c>
      <c r="W6" s="4">
        <f>IF(IDIR!I6=0,0,('IDIR Calc'!I6-IDIR!I6))</f>
        <v>0</v>
      </c>
      <c r="X6" s="4">
        <f>IF(IDIR!J6=0,0,('IDIR Calc'!J6-IDIR!J6))</f>
        <v>0</v>
      </c>
      <c r="Y6" s="4">
        <f>IF(IDIR!K6=0,0,('IDIR Calc'!K6-IDIR!K6))</f>
        <v>0</v>
      </c>
      <c r="Z6" s="4">
        <f>IF(IDIR!L6=0,0,('IDIR Calc'!L6-IDIR!L6))</f>
        <v>0</v>
      </c>
      <c r="AA6" s="4">
        <f>IF(IDIR!M6=0,0,('IDIR Calc'!M6-IDIR!M6))</f>
        <v>0</v>
      </c>
      <c r="AB6" s="4">
        <f>IF(IDIR!N6=0,0,('IDIR Calc'!N6-IDIR!N6))</f>
        <v>0</v>
      </c>
      <c r="AC6" s="4">
        <f>IF(IDIR!O6=0,0,('IDIR Calc'!O6-IDIR!O6))</f>
        <v>0</v>
      </c>
      <c r="AD6" s="4">
        <f>IF(IDIR!P6=0,0,('IDIR Calc'!P6-IDIR!P6))</f>
        <v>0</v>
      </c>
      <c r="AE6" s="4">
        <f>IF(IDIR!Q6=0,0,('IDIR Calc'!Q6-IDIR!Q6))</f>
        <v>0</v>
      </c>
    </row>
    <row r="7" spans="1:31" ht="12.75">
      <c r="A7" s="3">
        <v>0.104166666666667</v>
      </c>
      <c r="B7">
        <f>IDIR!B7</f>
        <v>0</v>
      </c>
      <c r="C7">
        <f>IDIR!C7</f>
        <v>91</v>
      </c>
      <c r="E7" s="4">
        <f>IDIR!$S7*vetületek!E7</f>
        <v>0</v>
      </c>
      <c r="F7" s="4">
        <f>IDIR!$S7*vetületek!F7</f>
        <v>0</v>
      </c>
      <c r="G7" s="4">
        <f>IDIR!$S7*vetületek!G7</f>
        <v>0</v>
      </c>
      <c r="H7" s="4">
        <f>IDIR!$S7*vetületek!H7</f>
        <v>0</v>
      </c>
      <c r="I7" s="4">
        <f>IDIR!$S7*vetületek!I7</f>
        <v>0</v>
      </c>
      <c r="J7" s="4">
        <f>IDIR!$S7*vetületek!J7</f>
        <v>0</v>
      </c>
      <c r="K7" s="4">
        <f>IDIR!$S7*vetületek!K7</f>
        <v>0</v>
      </c>
      <c r="L7" s="4">
        <f>IDIR!$S7*vetületek!L7</f>
        <v>0</v>
      </c>
      <c r="M7" s="4">
        <f>IDIR!$S7*vetületek!M7</f>
        <v>0</v>
      </c>
      <c r="N7" s="4">
        <f>IDIR!$S7*vetületek!N7</f>
        <v>0</v>
      </c>
      <c r="O7" s="4">
        <f>IDIR!$S7*vetületek!O7</f>
        <v>0</v>
      </c>
      <c r="P7" s="4">
        <f>IDIR!$S7*vetületek!P7</f>
        <v>0</v>
      </c>
      <c r="Q7" s="4">
        <f>IDIR!$S7*vetületek!Q7</f>
        <v>0</v>
      </c>
      <c r="S7" s="4">
        <f>IF(IDIR!E7=0,0,('IDIR Calc'!E7-IDIR!E7))</f>
        <v>0</v>
      </c>
      <c r="T7" s="4">
        <f>IF(IDIR!F7=0,0,('IDIR Calc'!F7-IDIR!F7))</f>
        <v>0</v>
      </c>
      <c r="U7" s="4">
        <f>IF(IDIR!G7=0,0,('IDIR Calc'!G7-IDIR!G7))</f>
        <v>0</v>
      </c>
      <c r="V7" s="4">
        <f>IF(IDIR!H7=0,0,('IDIR Calc'!H7-IDIR!H7))</f>
        <v>0</v>
      </c>
      <c r="W7" s="4">
        <f>IF(IDIR!I7=0,0,('IDIR Calc'!I7-IDIR!I7))</f>
        <v>0</v>
      </c>
      <c r="X7" s="4">
        <f>IF(IDIR!J7=0,0,('IDIR Calc'!J7-IDIR!J7))</f>
        <v>0</v>
      </c>
      <c r="Y7" s="4">
        <f>IF(IDIR!K7=0,0,('IDIR Calc'!K7-IDIR!K7))</f>
        <v>0</v>
      </c>
      <c r="Z7" s="4">
        <f>IF(IDIR!L7=0,0,('IDIR Calc'!L7-IDIR!L7))</f>
        <v>0</v>
      </c>
      <c r="AA7" s="4">
        <f>IF(IDIR!M7=0,0,('IDIR Calc'!M7-IDIR!M7))</f>
        <v>0</v>
      </c>
      <c r="AB7" s="4">
        <f>IF(IDIR!N7=0,0,('IDIR Calc'!N7-IDIR!N7))</f>
        <v>0</v>
      </c>
      <c r="AC7" s="4">
        <f>IF(IDIR!O7=0,0,('IDIR Calc'!O7-IDIR!O7))</f>
        <v>0</v>
      </c>
      <c r="AD7" s="4">
        <f>IF(IDIR!P7=0,0,('IDIR Calc'!P7-IDIR!P7))</f>
        <v>0</v>
      </c>
      <c r="AE7" s="4">
        <f>IF(IDIR!Q7=0,0,('IDIR Calc'!Q7-IDIR!Q7))</f>
        <v>0</v>
      </c>
    </row>
    <row r="8" spans="1:31" ht="12.75">
      <c r="A8" s="3">
        <v>0.145833333333333</v>
      </c>
      <c r="B8">
        <f>IDIR!B8</f>
        <v>0</v>
      </c>
      <c r="C8">
        <f>IDIR!C8</f>
        <v>91</v>
      </c>
      <c r="E8" s="4">
        <f>IDIR!$S8*vetületek!E8</f>
        <v>0</v>
      </c>
      <c r="F8" s="4">
        <f>IDIR!$S8*vetületek!F8</f>
        <v>0</v>
      </c>
      <c r="G8" s="4">
        <f>IDIR!$S8*vetületek!G8</f>
        <v>0</v>
      </c>
      <c r="H8" s="4">
        <f>IDIR!$S8*vetületek!H8</f>
        <v>0</v>
      </c>
      <c r="I8" s="4">
        <f>IDIR!$S8*vetületek!I8</f>
        <v>0</v>
      </c>
      <c r="J8" s="4">
        <f>IDIR!$S8*vetületek!J8</f>
        <v>0</v>
      </c>
      <c r="K8" s="4">
        <f>IDIR!$S8*vetületek!K8</f>
        <v>0</v>
      </c>
      <c r="L8" s="4">
        <f>IDIR!$S8*vetületek!L8</f>
        <v>0</v>
      </c>
      <c r="M8" s="4">
        <f>IDIR!$S8*vetületek!M8</f>
        <v>0</v>
      </c>
      <c r="N8" s="4">
        <f>IDIR!$S8*vetületek!N8</f>
        <v>0</v>
      </c>
      <c r="O8" s="4">
        <f>IDIR!$S8*vetületek!O8</f>
        <v>0</v>
      </c>
      <c r="P8" s="4">
        <f>IDIR!$S8*vetületek!P8</f>
        <v>0</v>
      </c>
      <c r="Q8" s="4">
        <f>IDIR!$S8*vetületek!Q8</f>
        <v>0</v>
      </c>
      <c r="S8" s="4">
        <f>IF(IDIR!E8=0,0,('IDIR Calc'!E8-IDIR!E8))</f>
        <v>0</v>
      </c>
      <c r="T8" s="4">
        <f>IF(IDIR!F8=0,0,('IDIR Calc'!F8-IDIR!F8))</f>
        <v>0</v>
      </c>
      <c r="U8" s="4">
        <f>IF(IDIR!G8=0,0,('IDIR Calc'!G8-IDIR!G8))</f>
        <v>0</v>
      </c>
      <c r="V8" s="4">
        <f>IF(IDIR!H8=0,0,('IDIR Calc'!H8-IDIR!H8))</f>
        <v>0</v>
      </c>
      <c r="W8" s="4">
        <f>IF(IDIR!I8=0,0,('IDIR Calc'!I8-IDIR!I8))</f>
        <v>0</v>
      </c>
      <c r="X8" s="4">
        <f>IF(IDIR!J8=0,0,('IDIR Calc'!J8-IDIR!J8))</f>
        <v>0</v>
      </c>
      <c r="Y8" s="4">
        <f>IF(IDIR!K8=0,0,('IDIR Calc'!K8-IDIR!K8))</f>
        <v>0</v>
      </c>
      <c r="Z8" s="4">
        <f>IF(IDIR!L8=0,0,('IDIR Calc'!L8-IDIR!L8))</f>
        <v>0</v>
      </c>
      <c r="AA8" s="4">
        <f>IF(IDIR!M8=0,0,('IDIR Calc'!M8-IDIR!M8))</f>
        <v>0</v>
      </c>
      <c r="AB8" s="4">
        <f>IF(IDIR!N8=0,0,('IDIR Calc'!N8-IDIR!N8))</f>
        <v>0</v>
      </c>
      <c r="AC8" s="4">
        <f>IF(IDIR!O8=0,0,('IDIR Calc'!O8-IDIR!O8))</f>
        <v>0</v>
      </c>
      <c r="AD8" s="4">
        <f>IF(IDIR!P8=0,0,('IDIR Calc'!P8-IDIR!P8))</f>
        <v>0</v>
      </c>
      <c r="AE8" s="4">
        <f>IF(IDIR!Q8=0,0,('IDIR Calc'!Q8-IDIR!Q8))</f>
        <v>0</v>
      </c>
    </row>
    <row r="9" spans="1:31" ht="12.75">
      <c r="A9" s="3">
        <v>0.1875</v>
      </c>
      <c r="B9">
        <f>IDIR!B9</f>
        <v>53</v>
      </c>
      <c r="C9">
        <f>IDIR!C9</f>
        <v>90</v>
      </c>
      <c r="E9" s="4">
        <f>IDIR!$S9*vetületek!E9</f>
        <v>0</v>
      </c>
      <c r="F9" s="4">
        <f>IDIR!$S9*vetületek!F9</f>
        <v>0</v>
      </c>
      <c r="G9" s="4">
        <f>IDIR!$S9*vetületek!G9</f>
        <v>0</v>
      </c>
      <c r="H9" s="4">
        <f>IDIR!$S9*vetületek!H9</f>
        <v>0</v>
      </c>
      <c r="I9" s="4">
        <f>IDIR!$S9*vetületek!I9</f>
        <v>0</v>
      </c>
      <c r="J9" s="4">
        <f>IDIR!$S9*vetületek!J9</f>
        <v>0</v>
      </c>
      <c r="K9" s="4">
        <f>IDIR!$S9*vetületek!K9</f>
        <v>0</v>
      </c>
      <c r="L9" s="4">
        <f>IDIR!$S9*vetületek!L9</f>
        <v>0</v>
      </c>
      <c r="M9" s="4">
        <f>IDIR!$S9*vetületek!M9</f>
        <v>0</v>
      </c>
      <c r="N9" s="4">
        <f>IDIR!$S9*vetületek!N9</f>
        <v>0</v>
      </c>
      <c r="O9" s="4">
        <f>IDIR!$S9*vetületek!O9</f>
        <v>0</v>
      </c>
      <c r="P9" s="4">
        <f>IDIR!$S9*vetületek!P9</f>
        <v>0</v>
      </c>
      <c r="Q9" s="4">
        <f>IDIR!$S9*vetületek!Q9</f>
        <v>0</v>
      </c>
      <c r="S9" s="4">
        <f>IF(IDIR!E9=0,0,('IDIR Calc'!E9-IDIR!E9))</f>
        <v>0</v>
      </c>
      <c r="T9" s="4">
        <f>IF(IDIR!F9=0,0,('IDIR Calc'!F9-IDIR!F9))</f>
        <v>0</v>
      </c>
      <c r="U9" s="4">
        <f>IF(IDIR!G9=0,0,('IDIR Calc'!G9-IDIR!G9))</f>
        <v>0</v>
      </c>
      <c r="V9" s="4">
        <f>IF(IDIR!H9=0,0,('IDIR Calc'!H9-IDIR!H9))</f>
        <v>0</v>
      </c>
      <c r="W9" s="4">
        <f>IF(IDIR!I9=0,0,('IDIR Calc'!I9-IDIR!I9))</f>
        <v>0</v>
      </c>
      <c r="X9" s="4">
        <f>IF(IDIR!J9=0,0,('IDIR Calc'!J9-IDIR!J9))</f>
        <v>0</v>
      </c>
      <c r="Y9" s="4">
        <f>IF(IDIR!K9=0,0,('IDIR Calc'!K9-IDIR!K9))</f>
        <v>0</v>
      </c>
      <c r="Z9" s="4">
        <f>IF(IDIR!L9=0,0,('IDIR Calc'!L9-IDIR!L9))</f>
        <v>0</v>
      </c>
      <c r="AA9" s="4">
        <f>IF(IDIR!M9=0,0,('IDIR Calc'!M9-IDIR!M9))</f>
        <v>0</v>
      </c>
      <c r="AB9" s="4">
        <f>IF(IDIR!N9=0,0,('IDIR Calc'!N9-IDIR!N9))</f>
        <v>0</v>
      </c>
      <c r="AC9" s="4">
        <f>IF(IDIR!O9=0,0,('IDIR Calc'!O9-IDIR!O9))</f>
        <v>0</v>
      </c>
      <c r="AD9" s="4">
        <f>IF(IDIR!P9=0,0,('IDIR Calc'!P9-IDIR!P9))</f>
        <v>0</v>
      </c>
      <c r="AE9" s="4">
        <f>IF(IDIR!Q9=0,0,('IDIR Calc'!Q9-IDIR!Q9))</f>
        <v>0</v>
      </c>
    </row>
    <row r="10" spans="1:31" ht="12.75">
      <c r="A10" s="3">
        <v>0.229166666666666</v>
      </c>
      <c r="B10">
        <f>IDIR!B10</f>
        <v>58</v>
      </c>
      <c r="C10">
        <f>IDIR!C10</f>
        <v>86</v>
      </c>
      <c r="E10" s="4">
        <f>IDIR!$S10*vetületek!E10</f>
        <v>12.309124985109673</v>
      </c>
      <c r="F10" s="4">
        <f>IDIR!$S10*vetületek!F10</f>
        <v>93.28096125620603</v>
      </c>
      <c r="G10" s="4">
        <f>IDIR!$S10*vetületek!G10</f>
        <v>155.42405013140268</v>
      </c>
      <c r="H10" s="4">
        <f>IDIR!$S10*vetületek!H10</f>
        <v>175.92139167770605</v>
      </c>
      <c r="I10" s="4">
        <f>IDIR!$S10*vetületek!I10</f>
        <v>149.28073996387403</v>
      </c>
      <c r="J10" s="4">
        <f>IDIR!$S10*vetületek!J10</f>
        <v>82.64043586452217</v>
      </c>
      <c r="K10" s="4">
        <f>IDIR!$S10*vetületek!K10</f>
        <v>0</v>
      </c>
      <c r="L10" s="4">
        <f>IDIR!$S10*vetületek!L10</f>
        <v>0</v>
      </c>
      <c r="M10" s="4">
        <f>IDIR!$S10*vetületek!M10</f>
        <v>0</v>
      </c>
      <c r="N10" s="4">
        <f>IDIR!$S10*vetületek!N10</f>
        <v>0</v>
      </c>
      <c r="O10" s="4">
        <f>IDIR!$S10*vetületek!O10</f>
        <v>0</v>
      </c>
      <c r="P10" s="4">
        <f>IDIR!$S10*vetületek!P10</f>
        <v>0</v>
      </c>
      <c r="Q10" s="4">
        <f>IDIR!$S10*vetületek!Q10</f>
        <v>6.143296121179428</v>
      </c>
      <c r="S10" s="4">
        <f>IF(IDIR!E10=0,0,('IDIR Calc'!E10-IDIR!E10))</f>
        <v>2.3091249851096727</v>
      </c>
      <c r="T10" s="4">
        <f>IF(IDIR!F10=0,0,('IDIR Calc'!F10-IDIR!F10))</f>
        <v>0.28096125620602663</v>
      </c>
      <c r="U10" s="4">
        <f>IF(IDIR!G10=0,0,('IDIR Calc'!G10-IDIR!G10))</f>
        <v>-0.5759498685973199</v>
      </c>
      <c r="V10" s="4">
        <f>IF(IDIR!H10=0,0,('IDIR Calc'!H10-IDIR!H10))</f>
        <v>-1.0786083222939453</v>
      </c>
      <c r="W10" s="4">
        <f>IF(IDIR!I10=0,0,('IDIR Calc'!I10-IDIR!I10))</f>
        <v>-0.7192600361259736</v>
      </c>
      <c r="X10" s="4">
        <f>IF(IDIR!J10=0,0,('IDIR Calc'!J10-IDIR!J10))</f>
        <v>-0.3595641354778252</v>
      </c>
      <c r="Y10" s="4">
        <f>IF(IDIR!K10=0,0,('IDIR Calc'!K10-IDIR!K10))</f>
        <v>0</v>
      </c>
      <c r="Z10" s="4">
        <f>IF(IDIR!L10=0,0,('IDIR Calc'!L10-IDIR!L10))</f>
        <v>0</v>
      </c>
      <c r="AA10" s="4">
        <f>IF(IDIR!M10=0,0,('IDIR Calc'!M10-IDIR!M10))</f>
        <v>0</v>
      </c>
      <c r="AB10" s="4">
        <f>IF(IDIR!N10=0,0,('IDIR Calc'!N10-IDIR!N10))</f>
        <v>0</v>
      </c>
      <c r="AC10" s="4">
        <f>IF(IDIR!O10=0,0,('IDIR Calc'!O10-IDIR!O10))</f>
        <v>0</v>
      </c>
      <c r="AD10" s="4">
        <f>IF(IDIR!P10=0,0,('IDIR Calc'!P10-IDIR!P10))</f>
        <v>0</v>
      </c>
      <c r="AE10" s="4">
        <f>IF(IDIR!Q10=0,0,('IDIR Calc'!Q10-IDIR!Q10))</f>
        <v>0.1432961211794277</v>
      </c>
    </row>
    <row r="11" spans="1:31" ht="12.75">
      <c r="A11" s="3">
        <v>0.270833333333333</v>
      </c>
      <c r="B11">
        <f>IDIR!B11</f>
        <v>69</v>
      </c>
      <c r="C11">
        <f>IDIR!C11</f>
        <v>78</v>
      </c>
      <c r="E11" s="4">
        <f>IDIR!$S11*vetületek!E11</f>
        <v>90.00029134252857</v>
      </c>
      <c r="F11" s="4">
        <f>IDIR!$S11*vetületek!F11</f>
        <v>151.73946010705654</v>
      </c>
      <c r="G11" s="4">
        <f>IDIR!$S11*vetületek!G11</f>
        <v>329.05761679717824</v>
      </c>
      <c r="H11" s="4">
        <f>IDIR!$S11*vetületek!H11</f>
        <v>418.20505374220784</v>
      </c>
      <c r="I11" s="4">
        <f>IDIR!$S11*vetületek!I11</f>
        <v>395.29478800165225</v>
      </c>
      <c r="J11" s="4">
        <f>IDIR!$S11*vetületek!J11</f>
        <v>266.4656065744497</v>
      </c>
      <c r="K11" s="4">
        <f>IDIR!$S11*vetületek!K11</f>
        <v>66.23718343492683</v>
      </c>
      <c r="L11" s="4">
        <f>IDIR!$S11*vetületek!L11</f>
        <v>0</v>
      </c>
      <c r="M11" s="4">
        <f>IDIR!$S11*vetületek!M11</f>
        <v>0</v>
      </c>
      <c r="N11" s="4">
        <f>IDIR!$S11*vetületek!N11</f>
        <v>0</v>
      </c>
      <c r="O11" s="4">
        <f>IDIR!$S11*vetületek!O11</f>
        <v>0</v>
      </c>
      <c r="P11" s="4">
        <f>IDIR!$S11*vetületek!P11</f>
        <v>0</v>
      </c>
      <c r="Q11" s="4">
        <f>IDIR!$S11*vetületek!Q11</f>
        <v>0</v>
      </c>
      <c r="S11" s="4">
        <f>IF(IDIR!E11=0,0,('IDIR Calc'!E11-IDIR!E11))</f>
        <v>-2.9997086574714302</v>
      </c>
      <c r="T11" s="4">
        <f>IF(IDIR!F11=0,0,('IDIR Calc'!F11-IDIR!F11))</f>
        <v>-6.260539892943456</v>
      </c>
      <c r="U11" s="4">
        <f>IF(IDIR!G11=0,0,('IDIR Calc'!G11-IDIR!G11))</f>
        <v>-4.942383202821759</v>
      </c>
      <c r="V11" s="4">
        <f>IF(IDIR!H11=0,0,('IDIR Calc'!H11-IDIR!H11))</f>
        <v>-0.7949462577921622</v>
      </c>
      <c r="W11" s="4">
        <f>IF(IDIR!I11=0,0,('IDIR Calc'!I11-IDIR!I11))</f>
        <v>2.2947880016522504</v>
      </c>
      <c r="X11" s="4">
        <f>IF(IDIR!J11=0,0,('IDIR Calc'!J11-IDIR!J11))</f>
        <v>5.46560657444968</v>
      </c>
      <c r="Y11" s="4">
        <f>IF(IDIR!K11=0,0,('IDIR Calc'!K11-IDIR!K11))</f>
        <v>7.237183434926834</v>
      </c>
      <c r="Z11" s="4">
        <f>IF(IDIR!L11=0,0,('IDIR Calc'!L11-IDIR!L11))</f>
        <v>0</v>
      </c>
      <c r="AA11" s="4">
        <f>IF(IDIR!M11=0,0,('IDIR Calc'!M11-IDIR!M11))</f>
        <v>0</v>
      </c>
      <c r="AB11" s="4">
        <f>IF(IDIR!N11=0,0,('IDIR Calc'!N11-IDIR!N11))</f>
        <v>0</v>
      </c>
      <c r="AC11" s="4">
        <f>IF(IDIR!O11=0,0,('IDIR Calc'!O11-IDIR!O11))</f>
        <v>0</v>
      </c>
      <c r="AD11" s="4">
        <f>IF(IDIR!P11=0,0,('IDIR Calc'!P11-IDIR!P11))</f>
        <v>0</v>
      </c>
      <c r="AE11" s="4">
        <f>IF(IDIR!Q11=0,0,('IDIR Calc'!Q11-IDIR!Q11))</f>
        <v>0</v>
      </c>
    </row>
    <row r="12" spans="1:31" ht="12.75">
      <c r="A12" s="3">
        <v>0.3125</v>
      </c>
      <c r="B12">
        <f>IDIR!B12</f>
        <v>79</v>
      </c>
      <c r="C12">
        <f>IDIR!C12</f>
        <v>68</v>
      </c>
      <c r="E12" s="4">
        <f>IDIR!$S12*vetületek!E12</f>
        <v>211.39109834805703</v>
      </c>
      <c r="F12" s="4">
        <f>IDIR!$S12*vetületek!F12</f>
        <v>99.83343421202119</v>
      </c>
      <c r="G12" s="4">
        <f>IDIR!$S12*vetületek!G12</f>
        <v>343.257501852902</v>
      </c>
      <c r="H12" s="4">
        <f>IDIR!$S12*vetületek!H12</f>
        <v>494.7060021422229</v>
      </c>
      <c r="I12" s="4">
        <f>IDIR!$S12*vetületek!I12</f>
        <v>513.5984330852381</v>
      </c>
      <c r="J12" s="4">
        <f>IDIR!$S12*vetületek!J12</f>
        <v>394.87258323644573</v>
      </c>
      <c r="K12" s="4">
        <f>IDIR!$S12*vetületek!K12</f>
        <v>170.34094712311318</v>
      </c>
      <c r="L12" s="4">
        <f>IDIR!$S12*vetületek!L12</f>
        <v>0</v>
      </c>
      <c r="M12" s="4">
        <f>IDIR!$S12*vetületek!M12</f>
        <v>0</v>
      </c>
      <c r="N12" s="4">
        <f>IDIR!$S12*vetületek!N12</f>
        <v>0</v>
      </c>
      <c r="O12" s="4">
        <f>IDIR!$S12*vetületek!O12</f>
        <v>0</v>
      </c>
      <c r="P12" s="4">
        <f>IDIR!$S12*vetületek!P12</f>
        <v>0</v>
      </c>
      <c r="Q12" s="4">
        <f>IDIR!$S12*vetületek!Q12</f>
        <v>0</v>
      </c>
      <c r="S12" s="4">
        <f>IF(IDIR!E12=0,0,('IDIR Calc'!E12-IDIR!E12))</f>
        <v>-0.608901651942972</v>
      </c>
      <c r="T12" s="4">
        <f>IF(IDIR!F12=0,0,('IDIR Calc'!F12-IDIR!F12))</f>
        <v>-0.16656578797881139</v>
      </c>
      <c r="U12" s="4">
        <f>IF(IDIR!G12=0,0,('IDIR Calc'!G12-IDIR!G12))</f>
        <v>0.2575018529020099</v>
      </c>
      <c r="V12" s="4">
        <f>IF(IDIR!H12=0,0,('IDIR Calc'!H12-IDIR!H12))</f>
        <v>0.7060021422229283</v>
      </c>
      <c r="W12" s="4">
        <f>IF(IDIR!I12=0,0,('IDIR Calc'!I12-IDIR!I12))</f>
        <v>-0.4015669147619292</v>
      </c>
      <c r="X12" s="4">
        <f>IF(IDIR!J12=0,0,('IDIR Calc'!J12-IDIR!J12))</f>
        <v>-0.12741676355426534</v>
      </c>
      <c r="Y12" s="4">
        <f>IF(IDIR!K12=0,0,('IDIR Calc'!K12-IDIR!K12))</f>
        <v>0.34094712311318176</v>
      </c>
      <c r="Z12" s="4">
        <f>IF(IDIR!L12=0,0,('IDIR Calc'!L12-IDIR!L12))</f>
        <v>0</v>
      </c>
      <c r="AA12" s="4">
        <f>IF(IDIR!M12=0,0,('IDIR Calc'!M12-IDIR!M12))</f>
        <v>0</v>
      </c>
      <c r="AB12" s="4">
        <f>IF(IDIR!N12=0,0,('IDIR Calc'!N12-IDIR!N12))</f>
        <v>0</v>
      </c>
      <c r="AC12" s="4">
        <f>IF(IDIR!O12=0,0,('IDIR Calc'!O12-IDIR!O12))</f>
        <v>0</v>
      </c>
      <c r="AD12" s="4">
        <f>IF(IDIR!P12=0,0,('IDIR Calc'!P12-IDIR!P12))</f>
        <v>0</v>
      </c>
      <c r="AE12" s="4">
        <f>IF(IDIR!Q12=0,0,('IDIR Calc'!Q12-IDIR!Q12))</f>
        <v>0</v>
      </c>
    </row>
    <row r="13" spans="1:31" ht="12.75">
      <c r="A13" s="3">
        <v>0.354166666666666</v>
      </c>
      <c r="B13">
        <f>IDIR!B13</f>
        <v>90</v>
      </c>
      <c r="C13">
        <f>IDIR!C13</f>
        <v>58</v>
      </c>
      <c r="E13" s="4">
        <f>IDIR!$S13*vetületek!E13</f>
        <v>350.80525121952155</v>
      </c>
      <c r="F13" s="4">
        <f>IDIR!$S13*vetületek!F13</f>
        <v>0</v>
      </c>
      <c r="G13" s="4">
        <f>IDIR!$S13*vetületek!G13</f>
        <v>280.7028761468834</v>
      </c>
      <c r="H13" s="4">
        <f>IDIR!$S13*vetületek!H13</f>
        <v>486.1916307814421</v>
      </c>
      <c r="I13" s="4">
        <f>IDIR!$S13*vetületek!I13</f>
        <v>561.4057349238276</v>
      </c>
      <c r="J13" s="4">
        <f>IDIR!$S13*vetületek!J13</f>
        <v>486.1916307814421</v>
      </c>
      <c r="K13" s="4">
        <f>IDIR!$S13*vetületek!K13</f>
        <v>280.7028761468834</v>
      </c>
      <c r="L13" s="4">
        <f>IDIR!$S13*vetületek!L13</f>
        <v>0</v>
      </c>
      <c r="M13" s="4">
        <f>IDIR!$S13*vetületek!M13</f>
        <v>0</v>
      </c>
      <c r="N13" s="4">
        <f>IDIR!$S13*vetületek!N13</f>
        <v>0</v>
      </c>
      <c r="O13" s="4">
        <f>IDIR!$S13*vetületek!O13</f>
        <v>0</v>
      </c>
      <c r="P13" s="4">
        <f>IDIR!$S13*vetületek!P13</f>
        <v>0</v>
      </c>
      <c r="Q13" s="4">
        <f>IDIR!$S13*vetületek!Q13</f>
        <v>0</v>
      </c>
      <c r="S13" s="4">
        <f>IF(IDIR!E13=0,0,('IDIR Calc'!E13-IDIR!E13))</f>
        <v>-3.1947487804784487</v>
      </c>
      <c r="T13" s="4">
        <f>IF(IDIR!F13=0,0,('IDIR Calc'!F13-IDIR!F13))</f>
        <v>0</v>
      </c>
      <c r="U13" s="4">
        <f>IF(IDIR!G13=0,0,('IDIR Calc'!G13-IDIR!G13))</f>
        <v>-7.297123853116602</v>
      </c>
      <c r="V13" s="4">
        <f>IF(IDIR!H13=0,0,('IDIR Calc'!H13-IDIR!H13))</f>
        <v>-4.808369218557914</v>
      </c>
      <c r="W13" s="4">
        <f>IF(IDIR!I13=0,0,('IDIR Calc'!I13-IDIR!I13))</f>
        <v>0.4057349238275947</v>
      </c>
      <c r="X13" s="4">
        <f>IF(IDIR!J13=0,0,('IDIR Calc'!J13-IDIR!J13))</f>
        <v>6.191630781442086</v>
      </c>
      <c r="Y13" s="4">
        <f>IF(IDIR!K13=0,0,('IDIR Calc'!K13-IDIR!K13))</f>
        <v>8.702876146883398</v>
      </c>
      <c r="Z13" s="4">
        <f>IF(IDIR!L13=0,0,('IDIR Calc'!L13-IDIR!L13))</f>
        <v>0</v>
      </c>
      <c r="AA13" s="4">
        <f>IF(IDIR!M13=0,0,('IDIR Calc'!M13-IDIR!M13))</f>
        <v>0</v>
      </c>
      <c r="AB13" s="4">
        <f>IF(IDIR!N13=0,0,('IDIR Calc'!N13-IDIR!N13))</f>
        <v>0</v>
      </c>
      <c r="AC13" s="4">
        <f>IF(IDIR!O13=0,0,('IDIR Calc'!O13-IDIR!O13))</f>
        <v>0</v>
      </c>
      <c r="AD13" s="4">
        <f>IF(IDIR!P13=0,0,('IDIR Calc'!P13-IDIR!P13))</f>
        <v>0</v>
      </c>
      <c r="AE13" s="4">
        <f>IF(IDIR!Q13=0,0,('IDIR Calc'!Q13-IDIR!Q13))</f>
        <v>0</v>
      </c>
    </row>
    <row r="14" spans="1:31" ht="12.75">
      <c r="A14" s="3">
        <v>0.395833333333333</v>
      </c>
      <c r="B14">
        <f>IDIR!B14</f>
        <v>102</v>
      </c>
      <c r="C14">
        <f>IDIR!C14</f>
        <v>48</v>
      </c>
      <c r="E14" s="4">
        <f>IDIR!$S14*vetületek!E14</f>
        <v>449.3683509609005</v>
      </c>
      <c r="F14" s="4">
        <f>IDIR!$S14*vetületek!F14</f>
        <v>0</v>
      </c>
      <c r="G14" s="4">
        <f>IDIR!$S14*vetületek!G14</f>
        <v>154.22238852769792</v>
      </c>
      <c r="H14" s="4">
        <f>IDIR!$S14*vetületek!H14</f>
        <v>370.8843391224829</v>
      </c>
      <c r="I14" s="4">
        <f>IDIR!$S14*vetületek!I14</f>
        <v>488.16813387665053</v>
      </c>
      <c r="J14" s="4">
        <f>IDIR!$S14*vetületek!J14</f>
        <v>474.6476757480995</v>
      </c>
      <c r="K14" s="4">
        <f>IDIR!$S14*vetületek!K14</f>
        <v>333.9457604529143</v>
      </c>
      <c r="L14" s="4">
        <f>IDIR!$S14*vetületek!L14</f>
        <v>103.76335131125433</v>
      </c>
      <c r="M14" s="4">
        <f>IDIR!$S14*vetületek!M14</f>
        <v>0</v>
      </c>
      <c r="N14" s="4">
        <f>IDIR!$S14*vetületek!N14</f>
        <v>0</v>
      </c>
      <c r="O14" s="4">
        <f>IDIR!$S14*vetületek!O14</f>
        <v>0</v>
      </c>
      <c r="P14" s="4">
        <f>IDIR!$S14*vetületek!P14</f>
        <v>0</v>
      </c>
      <c r="Q14" s="4">
        <f>IDIR!$S14*vetületek!Q14</f>
        <v>0</v>
      </c>
      <c r="S14" s="4">
        <f>IF(IDIR!E14=0,0,('IDIR Calc'!E14-IDIR!E14))</f>
        <v>-4.6316490390995</v>
      </c>
      <c r="T14" s="4">
        <f>IF(IDIR!F14=0,0,('IDIR Calc'!F14-IDIR!F14))</f>
        <v>0</v>
      </c>
      <c r="U14" s="4">
        <f>IF(IDIR!G14=0,0,('IDIR Calc'!G14-IDIR!G14))</f>
        <v>0.22238852769791606</v>
      </c>
      <c r="V14" s="4">
        <f>IF(IDIR!H14=0,0,('IDIR Calc'!H14-IDIR!H14))</f>
        <v>0.8843391224829134</v>
      </c>
      <c r="W14" s="4">
        <f>IF(IDIR!I14=0,0,('IDIR Calc'!I14-IDIR!I14))</f>
        <v>1.1681338766505291</v>
      </c>
      <c r="X14" s="4">
        <f>IF(IDIR!J14=0,0,('IDIR Calc'!J14-IDIR!J14))</f>
        <v>1.6476757480995161</v>
      </c>
      <c r="Y14" s="4">
        <f>IF(IDIR!K14=0,0,('IDIR Calc'!K14-IDIR!K14))</f>
        <v>0.9457604529143282</v>
      </c>
      <c r="Z14" s="4">
        <f>IF(IDIR!L14=0,0,('IDIR Calc'!L14-IDIR!L14))</f>
        <v>-0.23664868874567446</v>
      </c>
      <c r="AA14" s="4">
        <f>IF(IDIR!M14=0,0,('IDIR Calc'!M14-IDIR!M14))</f>
        <v>0</v>
      </c>
      <c r="AB14" s="4">
        <f>IF(IDIR!N14=0,0,('IDIR Calc'!N14-IDIR!N14))</f>
        <v>0</v>
      </c>
      <c r="AC14" s="4">
        <f>IF(IDIR!O14=0,0,('IDIR Calc'!O14-IDIR!O14))</f>
        <v>0</v>
      </c>
      <c r="AD14" s="4">
        <f>IF(IDIR!P14=0,0,('IDIR Calc'!P14-IDIR!P14))</f>
        <v>0</v>
      </c>
      <c r="AE14" s="4">
        <f>IF(IDIR!Q14=0,0,('IDIR Calc'!Q14-IDIR!Q14))</f>
        <v>0</v>
      </c>
    </row>
    <row r="15" spans="1:31" ht="12.75">
      <c r="A15" s="3">
        <v>0.4375</v>
      </c>
      <c r="B15">
        <f>IDIR!B15</f>
        <v>115</v>
      </c>
      <c r="C15">
        <f>IDIR!C15</f>
        <v>38</v>
      </c>
      <c r="E15" s="4">
        <f>IDIR!$S15*vetületek!E15</f>
        <v>573.148026463712</v>
      </c>
      <c r="F15" s="4">
        <f>IDIR!$S15*vetületek!F15</f>
        <v>0</v>
      </c>
      <c r="G15" s="4">
        <f>IDIR!$S15*vetületek!G15</f>
        <v>39.02768218374472</v>
      </c>
      <c r="H15" s="4">
        <f>IDIR!$S15*vetületek!H15</f>
        <v>256.8431202437671</v>
      </c>
      <c r="I15" s="4">
        <f>IDIR!$S15*vetületek!I15</f>
        <v>405.8376539470106</v>
      </c>
      <c r="J15" s="4">
        <f>IDIR!$S15*vetületek!J15</f>
        <v>446.08831964180376</v>
      </c>
      <c r="K15" s="4">
        <f>IDIR!$S15*vetületek!K15</f>
        <v>366.809984319916</v>
      </c>
      <c r="L15" s="4">
        <f>IDIR!$S15*vetületek!L15</f>
        <v>189.2452132000457</v>
      </c>
      <c r="M15" s="4">
        <f>IDIR!$S15*vetületek!M15</f>
        <v>0</v>
      </c>
      <c r="N15" s="4">
        <f>IDIR!$S15*vetületek!N15</f>
        <v>0</v>
      </c>
      <c r="O15" s="4">
        <f>IDIR!$S15*vetületek!O15</f>
        <v>0</v>
      </c>
      <c r="P15" s="4">
        <f>IDIR!$S15*vetületek!P15</f>
        <v>0</v>
      </c>
      <c r="Q15" s="4">
        <f>IDIR!$S15*vetületek!Q15</f>
        <v>0</v>
      </c>
      <c r="S15" s="4">
        <f>IF(IDIR!E15=0,0,('IDIR Calc'!E15-IDIR!E15))</f>
        <v>5.148026463711972</v>
      </c>
      <c r="T15" s="4">
        <f>IF(IDIR!F15=0,0,('IDIR Calc'!F15-IDIR!F15))</f>
        <v>0</v>
      </c>
      <c r="U15" s="4">
        <f>IF(IDIR!G15=0,0,('IDIR Calc'!G15-IDIR!G15))</f>
        <v>-0.972317816255277</v>
      </c>
      <c r="V15" s="4">
        <f>IF(IDIR!H15=0,0,('IDIR Calc'!H15-IDIR!H15))</f>
        <v>-0.15687975623291095</v>
      </c>
      <c r="W15" s="4">
        <f>IF(IDIR!I15=0,0,('IDIR Calc'!I15-IDIR!I15))</f>
        <v>-1.1623460529893919</v>
      </c>
      <c r="X15" s="4">
        <f>IF(IDIR!J15=0,0,('IDIR Calc'!J15-IDIR!J15))</f>
        <v>-0.9116803581962358</v>
      </c>
      <c r="Y15" s="4">
        <f>IF(IDIR!K15=0,0,('IDIR Calc'!K15-IDIR!K15))</f>
        <v>-1.1900156800840023</v>
      </c>
      <c r="Z15" s="4">
        <f>IF(IDIR!L15=0,0,('IDIR Calc'!L15-IDIR!L15))</f>
        <v>-0.754786799954303</v>
      </c>
      <c r="AA15" s="4">
        <f>IF(IDIR!M15=0,0,('IDIR Calc'!M15-IDIR!M15))</f>
        <v>0</v>
      </c>
      <c r="AB15" s="4">
        <f>IF(IDIR!N15=0,0,('IDIR Calc'!N15-IDIR!N15))</f>
        <v>0</v>
      </c>
      <c r="AC15" s="4">
        <f>IF(IDIR!O15=0,0,('IDIR Calc'!O15-IDIR!O15))</f>
        <v>0</v>
      </c>
      <c r="AD15" s="4">
        <f>IF(IDIR!P15=0,0,('IDIR Calc'!P15-IDIR!P15))</f>
        <v>0</v>
      </c>
      <c r="AE15" s="4">
        <f>IF(IDIR!Q15=0,0,('IDIR Calc'!Q15-IDIR!Q15))</f>
        <v>0</v>
      </c>
    </row>
    <row r="16" spans="1:31" ht="12.75">
      <c r="A16" s="3">
        <v>0.479166666666666</v>
      </c>
      <c r="B16">
        <f>IDIR!B16</f>
        <v>136</v>
      </c>
      <c r="C16">
        <f>IDIR!C16</f>
        <v>30</v>
      </c>
      <c r="E16" s="4">
        <f>IDIR!$S16*vetületek!E16</f>
        <v>651.0089396483105</v>
      </c>
      <c r="F16" s="4">
        <f>IDIR!$S16*vetületek!F16</f>
        <v>0</v>
      </c>
      <c r="G16" s="4">
        <f>IDIR!$S16*vetületek!G16</f>
        <v>0</v>
      </c>
      <c r="H16" s="4">
        <f>IDIR!$S16*vetületek!H16</f>
        <v>90.92881518714552</v>
      </c>
      <c r="I16" s="4">
        <f>IDIR!$S16*vetületek!I16</f>
        <v>261.0944230270542</v>
      </c>
      <c r="J16" s="4">
        <f>IDIR!$S16*vetületek!J16</f>
        <v>361.299993400593</v>
      </c>
      <c r="K16" s="4">
        <f>IDIR!$S16*vetületek!K16</f>
        <v>364.6955255440716</v>
      </c>
      <c r="L16" s="4">
        <f>IDIR!$S16*vetületek!L16</f>
        <v>270.3711893920987</v>
      </c>
      <c r="M16" s="4">
        <f>IDIR!$S16*vetületek!M16</f>
        <v>103.60111380072672</v>
      </c>
      <c r="N16" s="4">
        <f>IDIR!$S16*vetületek!N16</f>
        <v>0</v>
      </c>
      <c r="O16" s="4">
        <f>IDIR!$S16*vetületek!O16</f>
        <v>0</v>
      </c>
      <c r="P16" s="4">
        <f>IDIR!$S16*vetületek!P16</f>
        <v>0</v>
      </c>
      <c r="Q16" s="4">
        <f>IDIR!$S16*vetületek!Q16</f>
        <v>0</v>
      </c>
      <c r="S16" s="4">
        <f>IF(IDIR!E16=0,0,('IDIR Calc'!E16-IDIR!E16))</f>
        <v>0.00893964831050198</v>
      </c>
      <c r="T16" s="4">
        <f>IF(IDIR!F16=0,0,('IDIR Calc'!F16-IDIR!F16))</f>
        <v>0</v>
      </c>
      <c r="U16" s="4">
        <f>IF(IDIR!G16=0,0,('IDIR Calc'!G16-IDIR!G16))</f>
        <v>0</v>
      </c>
      <c r="V16" s="4">
        <f>IF(IDIR!H16=0,0,('IDIR Calc'!H16-IDIR!H16))</f>
        <v>-7.071184812854483</v>
      </c>
      <c r="W16" s="4">
        <f>IF(IDIR!I16=0,0,('IDIR Calc'!I16-IDIR!I16))</f>
        <v>-3.9055769729458234</v>
      </c>
      <c r="X16" s="4">
        <f>IF(IDIR!J16=0,0,('IDIR Calc'!J16-IDIR!J16))</f>
        <v>-1.7000065994070042</v>
      </c>
      <c r="Y16" s="4">
        <f>IF(IDIR!K16=0,0,('IDIR Calc'!K16-IDIR!K16))</f>
        <v>1.695525544071586</v>
      </c>
      <c r="Z16" s="4">
        <f>IF(IDIR!L16=0,0,('IDIR Calc'!L16-IDIR!L16))</f>
        <v>5.3711893920986995</v>
      </c>
      <c r="AA16" s="4">
        <f>IF(IDIR!M16=0,0,('IDIR Calc'!M16-IDIR!M16))</f>
        <v>5.601113800726722</v>
      </c>
      <c r="AB16" s="4">
        <f>IF(IDIR!N16=0,0,('IDIR Calc'!N16-IDIR!N16))</f>
        <v>0</v>
      </c>
      <c r="AC16" s="4">
        <f>IF(IDIR!O16=0,0,('IDIR Calc'!O16-IDIR!O16))</f>
        <v>0</v>
      </c>
      <c r="AD16" s="4">
        <f>IF(IDIR!P16=0,0,('IDIR Calc'!P16-IDIR!P16))</f>
        <v>0</v>
      </c>
      <c r="AE16" s="4">
        <f>IF(IDIR!Q16=0,0,('IDIR Calc'!Q16-IDIR!Q16))</f>
        <v>0</v>
      </c>
    </row>
    <row r="17" spans="1:31" ht="12.75">
      <c r="A17" s="3">
        <v>0.520833333333333</v>
      </c>
      <c r="B17">
        <f>IDIR!B17</f>
        <v>165</v>
      </c>
      <c r="C17">
        <f>IDIR!C17</f>
        <v>25</v>
      </c>
      <c r="E17" s="4">
        <f>IDIR!$S17*vetületek!E17</f>
        <v>707.4340884166505</v>
      </c>
      <c r="F17" s="4">
        <f>IDIR!$S17*vetületek!F17</f>
        <v>0</v>
      </c>
      <c r="G17" s="4">
        <f>IDIR!$S17*vetületek!G17</f>
        <v>0</v>
      </c>
      <c r="H17" s="4">
        <f>IDIR!$S17*vetületek!H17</f>
        <v>0</v>
      </c>
      <c r="I17" s="4">
        <f>IDIR!$S17*vetületek!I17</f>
        <v>85.37973236922589</v>
      </c>
      <c r="J17" s="4">
        <f>IDIR!$S17*vetületek!J17</f>
        <v>233.26175045600806</v>
      </c>
      <c r="K17" s="4">
        <f>IDIR!$S17*vetületek!K17</f>
        <v>318.6414729664409</v>
      </c>
      <c r="L17" s="4">
        <f>IDIR!$S17*vetületek!L17</f>
        <v>318.6414729664409</v>
      </c>
      <c r="M17" s="4">
        <f>IDIR!$S17*vetületek!M17</f>
        <v>233.26175045600806</v>
      </c>
      <c r="N17" s="4">
        <f>IDIR!$S17*vetületek!N17</f>
        <v>85.37973236922589</v>
      </c>
      <c r="O17" s="4">
        <f>IDIR!$S17*vetületek!O17</f>
        <v>0</v>
      </c>
      <c r="P17" s="4">
        <f>IDIR!$S17*vetületek!P17</f>
        <v>0</v>
      </c>
      <c r="Q17" s="4">
        <f>IDIR!$S17*vetületek!Q17</f>
        <v>0</v>
      </c>
      <c r="S17" s="4">
        <f>IF(IDIR!E17=0,0,('IDIR Calc'!E17-IDIR!E17))</f>
        <v>-4.565911583349475</v>
      </c>
      <c r="T17" s="4">
        <f>IF(IDIR!F17=0,0,('IDIR Calc'!F17-IDIR!F17))</f>
        <v>0</v>
      </c>
      <c r="U17" s="4">
        <f>IF(IDIR!G17=0,0,('IDIR Calc'!G17-IDIR!G17))</f>
        <v>0</v>
      </c>
      <c r="V17" s="4">
        <f>IF(IDIR!H17=0,0,('IDIR Calc'!H17-IDIR!H17))</f>
        <v>0</v>
      </c>
      <c r="W17" s="4">
        <f>IF(IDIR!I17=0,0,('IDIR Calc'!I17-IDIR!I17))</f>
        <v>0.3797323692258914</v>
      </c>
      <c r="X17" s="4">
        <f>IF(IDIR!J17=0,0,('IDIR Calc'!J17-IDIR!J17))</f>
        <v>0.261750456008059</v>
      </c>
      <c r="Y17" s="4">
        <f>IF(IDIR!K17=0,0,('IDIR Calc'!K17-IDIR!K17))</f>
        <v>1.6414729664409151</v>
      </c>
      <c r="Z17" s="4">
        <f>IF(IDIR!L17=0,0,('IDIR Calc'!L17-IDIR!L17))</f>
        <v>1.6414729664409151</v>
      </c>
      <c r="AA17" s="4">
        <f>IF(IDIR!M17=0,0,('IDIR Calc'!M17-IDIR!M17))</f>
        <v>0.261750456008059</v>
      </c>
      <c r="AB17" s="4">
        <f>IF(IDIR!N17=0,0,('IDIR Calc'!N17-IDIR!N17))</f>
        <v>0.3797323692258914</v>
      </c>
      <c r="AC17" s="4">
        <f>IF(IDIR!O17=0,0,('IDIR Calc'!O17-IDIR!O17))</f>
        <v>0</v>
      </c>
      <c r="AD17" s="4">
        <f>IF(IDIR!P17=0,0,('IDIR Calc'!P17-IDIR!P17))</f>
        <v>0</v>
      </c>
      <c r="AE17" s="4">
        <f>IF(IDIR!Q17=0,0,('IDIR Calc'!Q17-IDIR!Q17))</f>
        <v>0</v>
      </c>
    </row>
    <row r="18" spans="1:31" ht="12.75">
      <c r="A18" s="3">
        <v>0.5625</v>
      </c>
      <c r="B18">
        <f>IDIR!B18</f>
        <v>195</v>
      </c>
      <c r="C18">
        <f>IDIR!C18</f>
        <v>25</v>
      </c>
      <c r="E18" s="4">
        <f>IDIR!$S18*vetületek!E18</f>
        <v>707.4340884166505</v>
      </c>
      <c r="F18" s="4">
        <f>IDIR!$S18*vetületek!F18</f>
        <v>0</v>
      </c>
      <c r="G18" s="4">
        <f>IDIR!$S18*vetületek!G18</f>
        <v>0</v>
      </c>
      <c r="H18" s="4">
        <f>IDIR!$S18*vetületek!H18</f>
        <v>0</v>
      </c>
      <c r="I18" s="4">
        <f>IDIR!$S18*vetületek!I18</f>
        <v>0</v>
      </c>
      <c r="J18" s="4">
        <f>IDIR!$S18*vetületek!J18</f>
        <v>85.37973236922589</v>
      </c>
      <c r="K18" s="4">
        <f>IDIR!$S18*vetületek!K18</f>
        <v>233.26175045600806</v>
      </c>
      <c r="L18" s="4">
        <f>IDIR!$S18*vetületek!L18</f>
        <v>318.6414729664409</v>
      </c>
      <c r="M18" s="4">
        <f>IDIR!$S18*vetületek!M18</f>
        <v>318.6414729664409</v>
      </c>
      <c r="N18" s="4">
        <f>IDIR!$S18*vetületek!N18</f>
        <v>233.26175045600806</v>
      </c>
      <c r="O18" s="4">
        <f>IDIR!$S18*vetületek!O18</f>
        <v>85.37973236922589</v>
      </c>
      <c r="P18" s="4">
        <f>IDIR!$S18*vetületek!P18</f>
        <v>0</v>
      </c>
      <c r="Q18" s="4">
        <f>IDIR!$S18*vetületek!Q18</f>
        <v>0</v>
      </c>
      <c r="S18" s="4">
        <f>IF(IDIR!E18=0,0,('IDIR Calc'!E18-IDIR!E18))</f>
        <v>-4.565911583349475</v>
      </c>
      <c r="T18" s="4">
        <f>IF(IDIR!F18=0,0,('IDIR Calc'!F18-IDIR!F18))</f>
        <v>0</v>
      </c>
      <c r="U18" s="4">
        <f>IF(IDIR!G18=0,0,('IDIR Calc'!G18-IDIR!G18))</f>
        <v>0</v>
      </c>
      <c r="V18" s="4">
        <f>IF(IDIR!H18=0,0,('IDIR Calc'!H18-IDIR!H18))</f>
        <v>0</v>
      </c>
      <c r="W18" s="4">
        <f>IF(IDIR!I18=0,0,('IDIR Calc'!I18-IDIR!I18))</f>
        <v>0</v>
      </c>
      <c r="X18" s="4">
        <f>IF(IDIR!J18=0,0,('IDIR Calc'!J18-IDIR!J18))</f>
        <v>0.3797323692258914</v>
      </c>
      <c r="Y18" s="4">
        <f>IF(IDIR!K18=0,0,('IDIR Calc'!K18-IDIR!K18))</f>
        <v>0.261750456008059</v>
      </c>
      <c r="Z18" s="4">
        <f>IF(IDIR!L18=0,0,('IDIR Calc'!L18-IDIR!L18))</f>
        <v>1.6414729664409151</v>
      </c>
      <c r="AA18" s="4">
        <f>IF(IDIR!M18=0,0,('IDIR Calc'!M18-IDIR!M18))</f>
        <v>1.6414729664409151</v>
      </c>
      <c r="AB18" s="4">
        <f>IF(IDIR!N18=0,0,('IDIR Calc'!N18-IDIR!N18))</f>
        <v>0.261750456008059</v>
      </c>
      <c r="AC18" s="4">
        <f>IF(IDIR!O18=0,0,('IDIR Calc'!O18-IDIR!O18))</f>
        <v>0.3797323692258914</v>
      </c>
      <c r="AD18" s="4">
        <f>IF(IDIR!P18=0,0,('IDIR Calc'!P18-IDIR!P18))</f>
        <v>0</v>
      </c>
      <c r="AE18" s="4">
        <f>IF(IDIR!Q18=0,0,('IDIR Calc'!Q18-IDIR!Q18))</f>
        <v>0</v>
      </c>
    </row>
    <row r="19" spans="1:31" ht="12.75">
      <c r="A19" s="3">
        <v>0.604166666666666</v>
      </c>
      <c r="B19">
        <f>IDIR!B19</f>
        <v>224</v>
      </c>
      <c r="C19">
        <f>IDIR!C19</f>
        <v>30</v>
      </c>
      <c r="E19" s="4">
        <f>IDIR!$S19*vetületek!E19</f>
        <v>651.0089396483105</v>
      </c>
      <c r="F19" s="4">
        <f>IDIR!$S19*vetületek!F19</f>
        <v>0</v>
      </c>
      <c r="G19" s="4">
        <f>IDIR!$S19*vetületek!G19</f>
        <v>0</v>
      </c>
      <c r="H19" s="4">
        <f>IDIR!$S19*vetületek!H19</f>
        <v>0</v>
      </c>
      <c r="I19" s="4">
        <f>IDIR!$S19*vetületek!I19</f>
        <v>0</v>
      </c>
      <c r="J19" s="4">
        <f>IDIR!$S19*vetületek!J19</f>
        <v>0</v>
      </c>
      <c r="K19" s="4">
        <f>IDIR!$S19*vetületek!K19</f>
        <v>103.60111380072672</v>
      </c>
      <c r="L19" s="4">
        <f>IDIR!$S19*vetületek!L19</f>
        <v>270.3711893920987</v>
      </c>
      <c r="M19" s="4">
        <f>IDIR!$S19*vetületek!M19</f>
        <v>364.6955255440716</v>
      </c>
      <c r="N19" s="4">
        <f>IDIR!$S19*vetületek!N19</f>
        <v>361.299993400593</v>
      </c>
      <c r="O19" s="4">
        <f>IDIR!$S19*vetületek!O19</f>
        <v>261.0944230270542</v>
      </c>
      <c r="P19" s="4">
        <f>IDIR!$S19*vetületek!P19</f>
        <v>90.92881518714552</v>
      </c>
      <c r="Q19" s="4">
        <f>IDIR!$S19*vetületek!Q19</f>
        <v>0</v>
      </c>
      <c r="S19" s="4">
        <f>IF(IDIR!E19=0,0,('IDIR Calc'!E19-IDIR!E19))</f>
        <v>0.00893964831050198</v>
      </c>
      <c r="T19" s="4">
        <f>IF(IDIR!F19=0,0,('IDIR Calc'!F19-IDIR!F19))</f>
        <v>0</v>
      </c>
      <c r="U19" s="4">
        <f>IF(IDIR!G19=0,0,('IDIR Calc'!G19-IDIR!G19))</f>
        <v>0</v>
      </c>
      <c r="V19" s="4">
        <f>IF(IDIR!H19=0,0,('IDIR Calc'!H19-IDIR!H19))</f>
        <v>0</v>
      </c>
      <c r="W19" s="4">
        <f>IF(IDIR!I19=0,0,('IDIR Calc'!I19-IDIR!I19))</f>
        <v>0</v>
      </c>
      <c r="X19" s="4">
        <f>IF(IDIR!J19=0,0,('IDIR Calc'!J19-IDIR!J19))</f>
        <v>0</v>
      </c>
      <c r="Y19" s="4">
        <f>IF(IDIR!K19=0,0,('IDIR Calc'!K19-IDIR!K19))</f>
        <v>5.601113800726722</v>
      </c>
      <c r="Z19" s="4">
        <f>IF(IDIR!L19=0,0,('IDIR Calc'!L19-IDIR!L19))</f>
        <v>5.3711893920986995</v>
      </c>
      <c r="AA19" s="4">
        <f>IF(IDIR!M19=0,0,('IDIR Calc'!M19-IDIR!M19))</f>
        <v>1.695525544071586</v>
      </c>
      <c r="AB19" s="4">
        <f>IF(IDIR!N19=0,0,('IDIR Calc'!N19-IDIR!N19))</f>
        <v>-1.7000065994070042</v>
      </c>
      <c r="AC19" s="4">
        <f>IF(IDIR!O19=0,0,('IDIR Calc'!O19-IDIR!O19))</f>
        <v>-3.9055769729458234</v>
      </c>
      <c r="AD19" s="4">
        <f>IF(IDIR!P19=0,0,('IDIR Calc'!P19-IDIR!P19))</f>
        <v>-7.071184812854483</v>
      </c>
      <c r="AE19" s="4">
        <f>IF(IDIR!Q19=0,0,('IDIR Calc'!Q19-IDIR!Q19))</f>
        <v>0</v>
      </c>
    </row>
    <row r="20" spans="1:31" ht="12.75">
      <c r="A20" s="3">
        <v>0.645833333333333</v>
      </c>
      <c r="B20">
        <f>IDIR!B20</f>
        <v>245</v>
      </c>
      <c r="C20">
        <f>IDIR!C20</f>
        <v>38</v>
      </c>
      <c r="E20" s="4">
        <f>IDIR!$S20*vetületek!E20</f>
        <v>573.1480264637121</v>
      </c>
      <c r="F20" s="4">
        <f>IDIR!$S20*vetületek!F20</f>
        <v>0</v>
      </c>
      <c r="G20" s="4">
        <f>IDIR!$S20*vetületek!G20</f>
        <v>0</v>
      </c>
      <c r="H20" s="4">
        <f>IDIR!$S20*vetületek!H20</f>
        <v>0</v>
      </c>
      <c r="I20" s="4">
        <f>IDIR!$S20*vetületek!I20</f>
        <v>0</v>
      </c>
      <c r="J20" s="4">
        <f>IDIR!$S20*vetületek!J20</f>
        <v>0</v>
      </c>
      <c r="K20" s="4">
        <f>IDIR!$S20*vetületek!K20</f>
        <v>0</v>
      </c>
      <c r="L20" s="4">
        <f>IDIR!$S20*vetületek!L20</f>
        <v>189.24521320004573</v>
      </c>
      <c r="M20" s="4">
        <f>IDIR!$S20*vetületek!M20</f>
        <v>366.80998431991605</v>
      </c>
      <c r="N20" s="4">
        <f>IDIR!$S20*vetületek!N20</f>
        <v>446.0883196418038</v>
      </c>
      <c r="O20" s="4">
        <f>IDIR!$S20*vetületek!O20</f>
        <v>405.83765394701066</v>
      </c>
      <c r="P20" s="4">
        <f>IDIR!$S20*vetületek!P20</f>
        <v>256.84312024376715</v>
      </c>
      <c r="Q20" s="4">
        <f>IDIR!$S20*vetületek!Q20</f>
        <v>39.02768218374473</v>
      </c>
      <c r="S20" s="4">
        <f>IF(IDIR!E20=0,0,('IDIR Calc'!E20-IDIR!E20))</f>
        <v>5.148026463712085</v>
      </c>
      <c r="T20" s="4">
        <f>IF(IDIR!F20=0,0,('IDIR Calc'!F20-IDIR!F20))</f>
        <v>0</v>
      </c>
      <c r="U20" s="4">
        <f>IF(IDIR!G20=0,0,('IDIR Calc'!G20-IDIR!G20))</f>
        <v>0</v>
      </c>
      <c r="V20" s="4">
        <f>IF(IDIR!H20=0,0,('IDIR Calc'!H20-IDIR!H20))</f>
        <v>0</v>
      </c>
      <c r="W20" s="4">
        <f>IF(IDIR!I20=0,0,('IDIR Calc'!I20-IDIR!I20))</f>
        <v>0</v>
      </c>
      <c r="X20" s="4">
        <f>IF(IDIR!J20=0,0,('IDIR Calc'!J20-IDIR!J20))</f>
        <v>0</v>
      </c>
      <c r="Y20" s="4">
        <f>IF(IDIR!K20=0,0,('IDIR Calc'!K20-IDIR!K20))</f>
        <v>0</v>
      </c>
      <c r="Z20" s="4">
        <f>IF(IDIR!L20=0,0,('IDIR Calc'!L20-IDIR!L20))</f>
        <v>-0.7547867999542746</v>
      </c>
      <c r="AA20" s="4">
        <f>IF(IDIR!M20=0,0,('IDIR Calc'!M20-IDIR!M20))</f>
        <v>-1.1900156800839454</v>
      </c>
      <c r="AB20" s="4">
        <f>IF(IDIR!N20=0,0,('IDIR Calc'!N20-IDIR!N20))</f>
        <v>-0.911680358196179</v>
      </c>
      <c r="AC20" s="4">
        <f>IF(IDIR!O20=0,0,('IDIR Calc'!O20-IDIR!O20))</f>
        <v>-1.162346052989335</v>
      </c>
      <c r="AD20" s="4">
        <f>IF(IDIR!P20=0,0,('IDIR Calc'!P20-IDIR!P20))</f>
        <v>-0.1568797562328541</v>
      </c>
      <c r="AE20" s="4">
        <f>IF(IDIR!Q20=0,0,('IDIR Calc'!Q20-IDIR!Q20))</f>
        <v>-0.9723178162552699</v>
      </c>
    </row>
    <row r="21" spans="1:31" ht="12.75">
      <c r="A21" s="3">
        <v>0.6875</v>
      </c>
      <c r="B21">
        <f>IDIR!B21</f>
        <v>258</v>
      </c>
      <c r="C21">
        <f>IDIR!C21</f>
        <v>48</v>
      </c>
      <c r="E21" s="4">
        <f>IDIR!$S21*vetületek!E21</f>
        <v>449.3683509609005</v>
      </c>
      <c r="F21" s="4">
        <f>IDIR!$S21*vetületek!F21</f>
        <v>0</v>
      </c>
      <c r="G21" s="4">
        <f>IDIR!$S21*vetületek!G21</f>
        <v>0</v>
      </c>
      <c r="H21" s="4">
        <f>IDIR!$S21*vetületek!H21</f>
        <v>0</v>
      </c>
      <c r="I21" s="4">
        <f>IDIR!$S21*vetületek!I21</f>
        <v>0</v>
      </c>
      <c r="J21" s="4">
        <f>IDIR!$S21*vetületek!J21</f>
        <v>0</v>
      </c>
      <c r="K21" s="4">
        <f>IDIR!$S21*vetületek!K21</f>
        <v>0</v>
      </c>
      <c r="L21" s="4">
        <f>IDIR!$S21*vetületek!L21</f>
        <v>103.76335131125433</v>
      </c>
      <c r="M21" s="4">
        <f>IDIR!$S21*vetületek!M21</f>
        <v>333.9457604529143</v>
      </c>
      <c r="N21" s="4">
        <f>IDIR!$S21*vetületek!N21</f>
        <v>474.6476757480995</v>
      </c>
      <c r="O21" s="4">
        <f>IDIR!$S21*vetületek!O21</f>
        <v>488.16813387665053</v>
      </c>
      <c r="P21" s="4">
        <f>IDIR!$S21*vetületek!P21</f>
        <v>370.8843391224829</v>
      </c>
      <c r="Q21" s="4">
        <f>IDIR!$S21*vetületek!Q21</f>
        <v>154.22238852769792</v>
      </c>
      <c r="S21" s="4">
        <f>IF(IDIR!E21=0,0,('IDIR Calc'!E21-IDIR!E21))</f>
        <v>-4.6316490390995</v>
      </c>
      <c r="T21" s="4">
        <f>IF(IDIR!F21=0,0,('IDIR Calc'!F21-IDIR!F21))</f>
        <v>0</v>
      </c>
      <c r="U21" s="4">
        <f>IF(IDIR!G21=0,0,('IDIR Calc'!G21-IDIR!G21))</f>
        <v>0</v>
      </c>
      <c r="V21" s="4">
        <f>IF(IDIR!H21=0,0,('IDIR Calc'!H21-IDIR!H21))</f>
        <v>0</v>
      </c>
      <c r="W21" s="4">
        <f>IF(IDIR!I21=0,0,('IDIR Calc'!I21-IDIR!I21))</f>
        <v>0</v>
      </c>
      <c r="X21" s="4">
        <f>IF(IDIR!J21=0,0,('IDIR Calc'!J21-IDIR!J21))</f>
        <v>0</v>
      </c>
      <c r="Y21" s="4">
        <f>IF(IDIR!K21=0,0,('IDIR Calc'!K21-IDIR!K21))</f>
        <v>0</v>
      </c>
      <c r="Z21" s="4">
        <f>IF(IDIR!L21=0,0,('IDIR Calc'!L21-IDIR!L21))</f>
        <v>-0.23664868874567446</v>
      </c>
      <c r="AA21" s="4">
        <f>IF(IDIR!M21=0,0,('IDIR Calc'!M21-IDIR!M21))</f>
        <v>0.9457604529143282</v>
      </c>
      <c r="AB21" s="4">
        <f>IF(IDIR!N21=0,0,('IDIR Calc'!N21-IDIR!N21))</f>
        <v>1.6476757480995161</v>
      </c>
      <c r="AC21" s="4">
        <f>IF(IDIR!O21=0,0,('IDIR Calc'!O21-IDIR!O21))</f>
        <v>1.1681338766505291</v>
      </c>
      <c r="AD21" s="4">
        <f>IF(IDIR!P21=0,0,('IDIR Calc'!P21-IDIR!P21))</f>
        <v>0.8843391224829134</v>
      </c>
      <c r="AE21" s="4">
        <f>IF(IDIR!Q21=0,0,('IDIR Calc'!Q21-IDIR!Q21))</f>
        <v>0.22238852769791606</v>
      </c>
    </row>
    <row r="22" spans="1:31" ht="12.75">
      <c r="A22" s="3">
        <v>0.729166666666666</v>
      </c>
      <c r="B22">
        <f>IDIR!B22</f>
        <v>270</v>
      </c>
      <c r="C22">
        <f>IDIR!C22</f>
        <v>58</v>
      </c>
      <c r="E22" s="4">
        <f>IDIR!$S22*vetületek!E22</f>
        <v>350.80525121952155</v>
      </c>
      <c r="F22" s="4">
        <f>IDIR!$S22*vetületek!F22</f>
        <v>0</v>
      </c>
      <c r="G22" s="4">
        <f>IDIR!$S22*vetületek!G22</f>
        <v>0</v>
      </c>
      <c r="H22" s="4">
        <f>IDIR!$S22*vetületek!H22</f>
        <v>0</v>
      </c>
      <c r="I22" s="4">
        <f>IDIR!$S22*vetületek!I22</f>
        <v>0</v>
      </c>
      <c r="J22" s="4">
        <f>IDIR!$S22*vetületek!J22</f>
        <v>0</v>
      </c>
      <c r="K22" s="4">
        <f>IDIR!$S22*vetületek!K22</f>
        <v>0</v>
      </c>
      <c r="L22" s="4">
        <f>IDIR!$S22*vetületek!L22</f>
        <v>0</v>
      </c>
      <c r="M22" s="4">
        <f>IDIR!$S22*vetületek!M22</f>
        <v>280.7028761468834</v>
      </c>
      <c r="N22" s="4">
        <f>IDIR!$S22*vetületek!N22</f>
        <v>486.1916307814421</v>
      </c>
      <c r="O22" s="4">
        <f>IDIR!$S22*vetületek!O22</f>
        <v>561.4057349238276</v>
      </c>
      <c r="P22" s="4">
        <f>IDIR!$S22*vetületek!P22</f>
        <v>486.1916307814421</v>
      </c>
      <c r="Q22" s="4">
        <f>IDIR!$S22*vetületek!Q22</f>
        <v>280.7028761468834</v>
      </c>
      <c r="S22" s="4">
        <f>IF(IDIR!E22=0,0,('IDIR Calc'!E22-IDIR!E22))</f>
        <v>-3.1947487804784487</v>
      </c>
      <c r="T22" s="4">
        <f>IF(IDIR!F22=0,0,('IDIR Calc'!F22-IDIR!F22))</f>
        <v>0</v>
      </c>
      <c r="U22" s="4">
        <f>IF(IDIR!G22=0,0,('IDIR Calc'!G22-IDIR!G22))</f>
        <v>0</v>
      </c>
      <c r="V22" s="4">
        <f>IF(IDIR!H22=0,0,('IDIR Calc'!H22-IDIR!H22))</f>
        <v>0</v>
      </c>
      <c r="W22" s="4">
        <f>IF(IDIR!I22=0,0,('IDIR Calc'!I22-IDIR!I22))</f>
        <v>0</v>
      </c>
      <c r="X22" s="4">
        <f>IF(IDIR!J22=0,0,('IDIR Calc'!J22-IDIR!J22))</f>
        <v>0</v>
      </c>
      <c r="Y22" s="4">
        <f>IF(IDIR!K22=0,0,('IDIR Calc'!K22-IDIR!K22))</f>
        <v>0</v>
      </c>
      <c r="Z22" s="4">
        <f>IF(IDIR!L22=0,0,('IDIR Calc'!L22-IDIR!L22))</f>
        <v>0</v>
      </c>
      <c r="AA22" s="4">
        <f>IF(IDIR!M22=0,0,('IDIR Calc'!M22-IDIR!M22))</f>
        <v>8.702876146883398</v>
      </c>
      <c r="AB22" s="4">
        <f>IF(IDIR!N22=0,0,('IDIR Calc'!N22-IDIR!N22))</f>
        <v>6.191630781442086</v>
      </c>
      <c r="AC22" s="4">
        <f>IF(IDIR!O22=0,0,('IDIR Calc'!O22-IDIR!O22))</f>
        <v>0.4057349238275947</v>
      </c>
      <c r="AD22" s="4">
        <f>IF(IDIR!P22=0,0,('IDIR Calc'!P22-IDIR!P22))</f>
        <v>-4.808369218557914</v>
      </c>
      <c r="AE22" s="4">
        <f>IF(IDIR!Q22=0,0,('IDIR Calc'!Q22-IDIR!Q22))</f>
        <v>-7.297123853116602</v>
      </c>
    </row>
    <row r="23" spans="1:31" ht="12.75">
      <c r="A23" s="3">
        <v>0.770833333333333</v>
      </c>
      <c r="B23">
        <f>IDIR!B23</f>
        <v>281</v>
      </c>
      <c r="C23">
        <f>IDIR!C23</f>
        <v>68</v>
      </c>
      <c r="E23" s="4">
        <f>IDIR!$S23*vetületek!E23</f>
        <v>211.39110357090385</v>
      </c>
      <c r="F23" s="4">
        <f>IDIR!$S23*vetületek!F23</f>
        <v>99.83338163133966</v>
      </c>
      <c r="G23" s="4">
        <f>IDIR!$S23*vetületek!G23</f>
        <v>0</v>
      </c>
      <c r="H23" s="4">
        <f>IDIR!$S23*vetületek!H23</f>
        <v>0</v>
      </c>
      <c r="I23" s="4">
        <f>IDIR!$S23*vetületek!I23</f>
        <v>0</v>
      </c>
      <c r="J23" s="4">
        <f>IDIR!$S23*vetületek!J23</f>
        <v>0</v>
      </c>
      <c r="K23" s="4">
        <f>IDIR!$S23*vetületek!K23</f>
        <v>0</v>
      </c>
      <c r="L23" s="4">
        <f>IDIR!$S23*vetületek!L23</f>
        <v>0</v>
      </c>
      <c r="M23" s="4">
        <f>IDIR!$S23*vetületek!M23</f>
        <v>170.34095133173255</v>
      </c>
      <c r="N23" s="4">
        <f>IDIR!$S23*vetületek!N23</f>
        <v>394.8725929925756</v>
      </c>
      <c r="O23" s="4">
        <f>IDIR!$S23*vetületek!O23</f>
        <v>513.5984457747314</v>
      </c>
      <c r="P23" s="4">
        <f>IDIR!$S23*vetületek!P23</f>
        <v>494.7060143649404</v>
      </c>
      <c r="Q23" s="4">
        <f>IDIR!$S23*vetületek!Q23</f>
        <v>343.2575103337764</v>
      </c>
      <c r="S23" s="4">
        <f>IF(IDIR!E23=0,0,('IDIR Calc'!E23-IDIR!E23))</f>
        <v>-0.6088964290961485</v>
      </c>
      <c r="T23" s="4">
        <f>IF(IDIR!F23=0,0,('IDIR Calc'!F23-IDIR!F23))</f>
        <v>-0.16661836866033752</v>
      </c>
      <c r="U23" s="4">
        <f>IF(IDIR!G23=0,0,('IDIR Calc'!G23-IDIR!G23))</f>
        <v>0</v>
      </c>
      <c r="V23" s="4">
        <f>IF(IDIR!H23=0,0,('IDIR Calc'!H23-IDIR!H23))</f>
        <v>0</v>
      </c>
      <c r="W23" s="4">
        <f>IF(IDIR!I23=0,0,('IDIR Calc'!I23-IDIR!I23))</f>
        <v>0</v>
      </c>
      <c r="X23" s="4">
        <f>IF(IDIR!J23=0,0,('IDIR Calc'!J23-IDIR!J23))</f>
        <v>0</v>
      </c>
      <c r="Y23" s="4">
        <f>IF(IDIR!K23=0,0,('IDIR Calc'!K23-IDIR!K23))</f>
        <v>0</v>
      </c>
      <c r="Z23" s="4">
        <f>IF(IDIR!L23=0,0,('IDIR Calc'!L23-IDIR!L23))</f>
        <v>0</v>
      </c>
      <c r="AA23" s="4">
        <f>IF(IDIR!M23=0,0,('IDIR Calc'!M23-IDIR!M23))</f>
        <v>0.34095133173255476</v>
      </c>
      <c r="AB23" s="4">
        <f>IF(IDIR!N23=0,0,('IDIR Calc'!N23-IDIR!N23))</f>
        <v>-0.12740700742438094</v>
      </c>
      <c r="AC23" s="4">
        <f>IF(IDIR!O23=0,0,('IDIR Calc'!O23-IDIR!O23))</f>
        <v>-0.4015542252685691</v>
      </c>
      <c r="AD23" s="4">
        <f>IF(IDIR!P23=0,0,('IDIR Calc'!P23-IDIR!P23))</f>
        <v>0.7060143649404154</v>
      </c>
      <c r="AE23" s="4">
        <f>IF(IDIR!Q23=0,0,('IDIR Calc'!Q23-IDIR!Q23))</f>
        <v>0.2575103337763949</v>
      </c>
    </row>
    <row r="24" spans="1:31" ht="12.75">
      <c r="A24" s="3">
        <v>0.8125</v>
      </c>
      <c r="B24">
        <f>IDIR!B24</f>
        <v>291</v>
      </c>
      <c r="C24">
        <f>IDIR!C24</f>
        <v>78</v>
      </c>
      <c r="E24" s="4">
        <f>IDIR!$S24*vetületek!E24</f>
        <v>90.00029356331503</v>
      </c>
      <c r="F24" s="4">
        <f>IDIR!$S24*vetületek!F24</f>
        <v>151.73942148374354</v>
      </c>
      <c r="G24" s="4">
        <f>IDIR!$S24*vetületek!G24</f>
        <v>0</v>
      </c>
      <c r="H24" s="4">
        <f>IDIR!$S24*vetületek!H24</f>
        <v>0</v>
      </c>
      <c r="I24" s="4">
        <f>IDIR!$S24*vetületek!I24</f>
        <v>0</v>
      </c>
      <c r="J24" s="4">
        <f>IDIR!$S24*vetületek!J24</f>
        <v>0</v>
      </c>
      <c r="K24" s="4">
        <f>IDIR!$S24*vetületek!K24</f>
        <v>0</v>
      </c>
      <c r="L24" s="4">
        <f>IDIR!$S24*vetületek!L24</f>
        <v>0</v>
      </c>
      <c r="M24" s="4">
        <f>IDIR!$S24*vetületek!M24</f>
        <v>66.23718506935089</v>
      </c>
      <c r="N24" s="4">
        <f>IDIR!$S24*vetületek!N24</f>
        <v>266.4656131495752</v>
      </c>
      <c r="O24" s="4">
        <f>IDIR!$S24*vetületek!O24</f>
        <v>395.2947977556797</v>
      </c>
      <c r="P24" s="4">
        <f>IDIR!$S24*vetületek!P24</f>
        <v>418.20506406155357</v>
      </c>
      <c r="Q24" s="4">
        <f>IDIR!$S24*vetületek!Q24</f>
        <v>329.057624916782</v>
      </c>
      <c r="S24" s="4">
        <f>IF(IDIR!E24=0,0,('IDIR Calc'!E24-IDIR!E24))</f>
        <v>-2.999706436684974</v>
      </c>
      <c r="T24" s="4">
        <f>IF(IDIR!F24=0,0,('IDIR Calc'!F24-IDIR!F24))</f>
        <v>-6.260578516256459</v>
      </c>
      <c r="U24" s="4">
        <f>IF(IDIR!G24=0,0,('IDIR Calc'!G24-IDIR!G24))</f>
        <v>0</v>
      </c>
      <c r="V24" s="4">
        <f>IF(IDIR!H24=0,0,('IDIR Calc'!H24-IDIR!H24))</f>
        <v>0</v>
      </c>
      <c r="W24" s="4">
        <f>IF(IDIR!I24=0,0,('IDIR Calc'!I24-IDIR!I24))</f>
        <v>0</v>
      </c>
      <c r="X24" s="4">
        <f>IF(IDIR!J24=0,0,('IDIR Calc'!J24-IDIR!J24))</f>
        <v>0</v>
      </c>
      <c r="Y24" s="4">
        <f>IF(IDIR!K24=0,0,('IDIR Calc'!K24-IDIR!K24))</f>
        <v>0</v>
      </c>
      <c r="Z24" s="4">
        <f>IF(IDIR!L24=0,0,('IDIR Calc'!L24-IDIR!L24))</f>
        <v>0</v>
      </c>
      <c r="AA24" s="4">
        <f>IF(IDIR!M24=0,0,('IDIR Calc'!M24-IDIR!M24))</f>
        <v>7.237185069350886</v>
      </c>
      <c r="AB24" s="4">
        <f>IF(IDIR!N24=0,0,('IDIR Calc'!N24-IDIR!N24))</f>
        <v>5.4656131495751765</v>
      </c>
      <c r="AC24" s="4">
        <f>IF(IDIR!O24=0,0,('IDIR Calc'!O24-IDIR!O24))</f>
        <v>2.294797755679724</v>
      </c>
      <c r="AD24" s="4">
        <f>IF(IDIR!P24=0,0,('IDIR Calc'!P24-IDIR!P24))</f>
        <v>-0.7949359384464287</v>
      </c>
      <c r="AE24" s="4">
        <f>IF(IDIR!Q24=0,0,('IDIR Calc'!Q24-IDIR!Q24))</f>
        <v>-4.942375083217996</v>
      </c>
    </row>
    <row r="25" spans="1:31" ht="12.75">
      <c r="A25" s="3">
        <v>0.854166666666666</v>
      </c>
      <c r="B25">
        <f>IDIR!B25</f>
        <v>302</v>
      </c>
      <c r="C25">
        <f>IDIR!C25</f>
        <v>86</v>
      </c>
      <c r="E25" s="4">
        <f>IDIR!$S25*vetületek!E25</f>
        <v>12.309125276878763</v>
      </c>
      <c r="F25" s="4">
        <f>IDIR!$S25*vetületek!F25</f>
        <v>93.28094746744071</v>
      </c>
      <c r="G25" s="4">
        <f>IDIR!$S25*vetületek!G25</f>
        <v>6.14329626679692</v>
      </c>
      <c r="H25" s="4">
        <f>IDIR!$S25*vetületek!H25</f>
        <v>0</v>
      </c>
      <c r="I25" s="4">
        <f>IDIR!$S25*vetületek!I25</f>
        <v>0</v>
      </c>
      <c r="J25" s="4">
        <f>IDIR!$S25*vetületek!J25</f>
        <v>0</v>
      </c>
      <c r="K25" s="4">
        <f>IDIR!$S25*vetületek!K25</f>
        <v>0</v>
      </c>
      <c r="L25" s="4">
        <f>IDIR!$S25*vetületek!L25</f>
        <v>0</v>
      </c>
      <c r="M25" s="4">
        <f>IDIR!$S25*vetületek!M25</f>
        <v>0</v>
      </c>
      <c r="N25" s="4">
        <f>IDIR!$S25*vetületek!N25</f>
        <v>82.64043782338804</v>
      </c>
      <c r="O25" s="4">
        <f>IDIR!$S25*vetületek!O25</f>
        <v>149.28074350234698</v>
      </c>
      <c r="P25" s="4">
        <f>IDIR!$S25*vetületek!P25</f>
        <v>175.92139584765513</v>
      </c>
      <c r="Q25" s="4">
        <f>IDIR!$S25*vetületek!Q25</f>
        <v>155.42405381549344</v>
      </c>
      <c r="S25" s="4">
        <f>IF(IDIR!E25=0,0,('IDIR Calc'!E25-IDIR!E25))</f>
        <v>2.3091252768787633</v>
      </c>
      <c r="T25" s="4">
        <f>IF(IDIR!F25=0,0,('IDIR Calc'!F25-IDIR!F25))</f>
        <v>0.2809474674407113</v>
      </c>
      <c r="U25" s="4">
        <f>IF(IDIR!G25=0,0,('IDIR Calc'!G25-IDIR!G25))</f>
        <v>0.14329626679691998</v>
      </c>
      <c r="V25" s="4">
        <f>IF(IDIR!H25=0,0,('IDIR Calc'!H25-IDIR!H25))</f>
        <v>0</v>
      </c>
      <c r="W25" s="4">
        <f>IF(IDIR!I25=0,0,('IDIR Calc'!I25-IDIR!I25))</f>
        <v>0</v>
      </c>
      <c r="X25" s="4">
        <f>IF(IDIR!J25=0,0,('IDIR Calc'!J25-IDIR!J25))</f>
        <v>0</v>
      </c>
      <c r="Y25" s="4">
        <f>IF(IDIR!K25=0,0,('IDIR Calc'!K25-IDIR!K25))</f>
        <v>0</v>
      </c>
      <c r="Z25" s="4">
        <f>IF(IDIR!L25=0,0,('IDIR Calc'!L25-IDIR!L25))</f>
        <v>0</v>
      </c>
      <c r="AA25" s="4">
        <f>IF(IDIR!M25=0,0,('IDIR Calc'!M25-IDIR!M25))</f>
        <v>0</v>
      </c>
      <c r="AB25" s="4">
        <f>IF(IDIR!N25=0,0,('IDIR Calc'!N25-IDIR!N25))</f>
        <v>-0.3595621766119592</v>
      </c>
      <c r="AC25" s="4">
        <f>IF(IDIR!O25=0,0,('IDIR Calc'!O25-IDIR!O25))</f>
        <v>-0.7192564976530207</v>
      </c>
      <c r="AD25" s="4">
        <f>IF(IDIR!P25=0,0,('IDIR Calc'!P25-IDIR!P25))</f>
        <v>-1.078604152344866</v>
      </c>
      <c r="AE25" s="4">
        <f>IF(IDIR!Q25=0,0,('IDIR Calc'!Q25-IDIR!Q25))</f>
        <v>-0.575946184506563</v>
      </c>
    </row>
    <row r="26" spans="1:31" ht="12.75">
      <c r="A26" s="3">
        <v>0.895833333333333</v>
      </c>
      <c r="B26">
        <f>IDIR!B26</f>
        <v>307</v>
      </c>
      <c r="C26">
        <f>IDIR!C26</f>
        <v>90</v>
      </c>
      <c r="E26" s="4">
        <f>IDIR!$S26*vetületek!E26</f>
        <v>0</v>
      </c>
      <c r="F26" s="4">
        <f>IDIR!$S26*vetületek!F26</f>
        <v>0</v>
      </c>
      <c r="G26" s="4">
        <f>IDIR!$S26*vetületek!G26</f>
        <v>0</v>
      </c>
      <c r="H26" s="4">
        <f>IDIR!$S26*vetületek!H26</f>
        <v>0</v>
      </c>
      <c r="I26" s="4">
        <f>IDIR!$S26*vetületek!I26</f>
        <v>0</v>
      </c>
      <c r="J26" s="4">
        <f>IDIR!$S26*vetületek!J26</f>
        <v>0</v>
      </c>
      <c r="K26" s="4">
        <f>IDIR!$S26*vetületek!K26</f>
        <v>0</v>
      </c>
      <c r="L26" s="4">
        <f>IDIR!$S26*vetületek!L26</f>
        <v>0</v>
      </c>
      <c r="M26" s="4">
        <f>IDIR!$S26*vetületek!M26</f>
        <v>0</v>
      </c>
      <c r="N26" s="4">
        <f>IDIR!$S26*vetületek!N26</f>
        <v>0</v>
      </c>
      <c r="O26" s="4">
        <f>IDIR!$S26*vetületek!O26</f>
        <v>0</v>
      </c>
      <c r="P26" s="4">
        <f>IDIR!$S26*vetületek!P26</f>
        <v>0</v>
      </c>
      <c r="Q26" s="4">
        <f>IDIR!$S26*vetületek!Q26</f>
        <v>0</v>
      </c>
      <c r="S26" s="4">
        <f>IF(IDIR!E26=0,0,('IDIR Calc'!E26-IDIR!E26))</f>
        <v>0</v>
      </c>
      <c r="T26" s="4">
        <f>IF(IDIR!F26=0,0,('IDIR Calc'!F26-IDIR!F26))</f>
        <v>0</v>
      </c>
      <c r="U26" s="4">
        <f>IF(IDIR!G26=0,0,('IDIR Calc'!G26-IDIR!G26))</f>
        <v>0</v>
      </c>
      <c r="V26" s="4">
        <f>IF(IDIR!H26=0,0,('IDIR Calc'!H26-IDIR!H26))</f>
        <v>0</v>
      </c>
      <c r="W26" s="4">
        <f>IF(IDIR!I26=0,0,('IDIR Calc'!I26-IDIR!I26))</f>
        <v>0</v>
      </c>
      <c r="X26" s="4">
        <f>IF(IDIR!J26=0,0,('IDIR Calc'!J26-IDIR!J26))</f>
        <v>0</v>
      </c>
      <c r="Y26" s="4">
        <f>IF(IDIR!K26=0,0,('IDIR Calc'!K26-IDIR!K26))</f>
        <v>0</v>
      </c>
      <c r="Z26" s="4">
        <f>IF(IDIR!L26=0,0,('IDIR Calc'!L26-IDIR!L26))</f>
        <v>0</v>
      </c>
      <c r="AA26" s="4">
        <f>IF(IDIR!M26=0,0,('IDIR Calc'!M26-IDIR!M26))</f>
        <v>0</v>
      </c>
      <c r="AB26" s="4">
        <f>IF(IDIR!N26=0,0,('IDIR Calc'!N26-IDIR!N26))</f>
        <v>0</v>
      </c>
      <c r="AC26" s="4">
        <f>IF(IDIR!O26=0,0,('IDIR Calc'!O26-IDIR!O26))</f>
        <v>0</v>
      </c>
      <c r="AD26" s="4">
        <f>IF(IDIR!P26=0,0,('IDIR Calc'!P26-IDIR!P26))</f>
        <v>0</v>
      </c>
      <c r="AE26" s="4">
        <f>IF(IDIR!Q26=0,0,('IDIR Calc'!Q26-IDIR!Q26))</f>
        <v>0</v>
      </c>
    </row>
    <row r="27" spans="1:31" ht="12.75">
      <c r="A27" s="3">
        <v>0.9375</v>
      </c>
      <c r="B27">
        <f>IDIR!B27</f>
        <v>0</v>
      </c>
      <c r="C27">
        <f>IDIR!C27</f>
        <v>91</v>
      </c>
      <c r="E27" s="4">
        <f>IDIR!$S27*vetületek!E27</f>
        <v>0</v>
      </c>
      <c r="F27" s="4">
        <f>IDIR!$S27*vetületek!F27</f>
        <v>0</v>
      </c>
      <c r="G27" s="4">
        <f>IDIR!$S27*vetületek!G27</f>
        <v>0</v>
      </c>
      <c r="H27" s="4">
        <f>IDIR!$S27*vetületek!H27</f>
        <v>0</v>
      </c>
      <c r="I27" s="4">
        <f>IDIR!$S27*vetületek!I27</f>
        <v>0</v>
      </c>
      <c r="J27" s="4">
        <f>IDIR!$S27*vetületek!J27</f>
        <v>0</v>
      </c>
      <c r="K27" s="4">
        <f>IDIR!$S27*vetületek!K27</f>
        <v>0</v>
      </c>
      <c r="L27" s="4">
        <f>IDIR!$S27*vetületek!L27</f>
        <v>0</v>
      </c>
      <c r="M27" s="4">
        <f>IDIR!$S27*vetületek!M27</f>
        <v>0</v>
      </c>
      <c r="N27" s="4">
        <f>IDIR!$S27*vetületek!N27</f>
        <v>0</v>
      </c>
      <c r="O27" s="4">
        <f>IDIR!$S27*vetületek!O27</f>
        <v>0</v>
      </c>
      <c r="P27" s="4">
        <f>IDIR!$S27*vetületek!P27</f>
        <v>0</v>
      </c>
      <c r="Q27" s="4">
        <f>IDIR!$S27*vetületek!Q27</f>
        <v>0</v>
      </c>
      <c r="S27" s="4">
        <f>IF(IDIR!E27=0,0,('IDIR Calc'!E27-IDIR!E27))</f>
        <v>0</v>
      </c>
      <c r="T27" s="4">
        <f>IF(IDIR!F27=0,0,('IDIR Calc'!F27-IDIR!F27))</f>
        <v>0</v>
      </c>
      <c r="U27" s="4">
        <f>IF(IDIR!G27=0,0,('IDIR Calc'!G27-IDIR!G27))</f>
        <v>0</v>
      </c>
      <c r="V27" s="4">
        <f>IF(IDIR!H27=0,0,('IDIR Calc'!H27-IDIR!H27))</f>
        <v>0</v>
      </c>
      <c r="W27" s="4">
        <f>IF(IDIR!I27=0,0,('IDIR Calc'!I27-IDIR!I27))</f>
        <v>0</v>
      </c>
      <c r="X27" s="4">
        <f>IF(IDIR!J27=0,0,('IDIR Calc'!J27-IDIR!J27))</f>
        <v>0</v>
      </c>
      <c r="Y27" s="4">
        <f>IF(IDIR!K27=0,0,('IDIR Calc'!K27-IDIR!K27))</f>
        <v>0</v>
      </c>
      <c r="Z27" s="4">
        <f>IF(IDIR!L27=0,0,('IDIR Calc'!L27-IDIR!L27))</f>
        <v>0</v>
      </c>
      <c r="AA27" s="4">
        <f>IF(IDIR!M27=0,0,('IDIR Calc'!M27-IDIR!M27))</f>
        <v>0</v>
      </c>
      <c r="AB27" s="4">
        <f>IF(IDIR!N27=0,0,('IDIR Calc'!N27-IDIR!N27))</f>
        <v>0</v>
      </c>
      <c r="AC27" s="4">
        <f>IF(IDIR!O27=0,0,('IDIR Calc'!O27-IDIR!O27))</f>
        <v>0</v>
      </c>
      <c r="AD27" s="4">
        <f>IF(IDIR!P27=0,0,('IDIR Calc'!P27-IDIR!P27))</f>
        <v>0</v>
      </c>
      <c r="AE27" s="4">
        <f>IF(IDIR!Q27=0,0,('IDIR Calc'!Q27-IDIR!Q27))</f>
        <v>0</v>
      </c>
    </row>
    <row r="28" spans="1:31" ht="12.75">
      <c r="A28" s="3">
        <v>0.979166666666666</v>
      </c>
      <c r="B28">
        <f>IDIR!B28</f>
        <v>0</v>
      </c>
      <c r="C28">
        <f>IDIR!C28</f>
        <v>91</v>
      </c>
      <c r="E28" s="4">
        <f>IDIR!$S28*vetületek!E28</f>
        <v>0</v>
      </c>
      <c r="F28" s="4">
        <f>IDIR!$S28*vetületek!F28</f>
        <v>0</v>
      </c>
      <c r="G28" s="4">
        <f>IDIR!$S28*vetületek!G28</f>
        <v>0</v>
      </c>
      <c r="H28" s="4">
        <f>IDIR!$S28*vetületek!H28</f>
        <v>0</v>
      </c>
      <c r="I28" s="4">
        <f>IDIR!$S28*vetületek!I28</f>
        <v>0</v>
      </c>
      <c r="J28" s="4">
        <f>IDIR!$S28*vetületek!J28</f>
        <v>0</v>
      </c>
      <c r="K28" s="4">
        <f>IDIR!$S28*vetületek!K28</f>
        <v>0</v>
      </c>
      <c r="L28" s="4">
        <f>IDIR!$S28*vetületek!L28</f>
        <v>0</v>
      </c>
      <c r="M28" s="4">
        <f>IDIR!$S28*vetületek!M28</f>
        <v>0</v>
      </c>
      <c r="N28" s="4">
        <f>IDIR!$S28*vetületek!N28</f>
        <v>0</v>
      </c>
      <c r="O28" s="4">
        <f>IDIR!$S28*vetületek!O28</f>
        <v>0</v>
      </c>
      <c r="P28" s="4">
        <f>IDIR!$S28*vetületek!P28</f>
        <v>0</v>
      </c>
      <c r="Q28" s="4">
        <f>IDIR!$S28*vetületek!Q28</f>
        <v>0</v>
      </c>
      <c r="S28" s="4">
        <f>IF(IDIR!E28=0,0,('IDIR Calc'!E28-IDIR!E28))</f>
        <v>0</v>
      </c>
      <c r="T28" s="4">
        <f>IF(IDIR!F28=0,0,('IDIR Calc'!F28-IDIR!F28))</f>
        <v>0</v>
      </c>
      <c r="U28" s="4">
        <f>IF(IDIR!G28=0,0,('IDIR Calc'!G28-IDIR!G28))</f>
        <v>0</v>
      </c>
      <c r="V28" s="4">
        <f>IF(IDIR!H28=0,0,('IDIR Calc'!H28-IDIR!H28))</f>
        <v>0</v>
      </c>
      <c r="W28" s="4">
        <f>IF(IDIR!I28=0,0,('IDIR Calc'!I28-IDIR!I28))</f>
        <v>0</v>
      </c>
      <c r="X28" s="4">
        <f>IF(IDIR!J28=0,0,('IDIR Calc'!J28-IDIR!J28))</f>
        <v>0</v>
      </c>
      <c r="Y28" s="4">
        <f>IF(IDIR!K28=0,0,('IDIR Calc'!K28-IDIR!K28))</f>
        <v>0</v>
      </c>
      <c r="Z28" s="4">
        <f>IF(IDIR!L28=0,0,('IDIR Calc'!L28-IDIR!L28))</f>
        <v>0</v>
      </c>
      <c r="AA28" s="4">
        <f>IF(IDIR!M28=0,0,('IDIR Calc'!M28-IDIR!M28))</f>
        <v>0</v>
      </c>
      <c r="AB28" s="4">
        <f>IF(IDIR!N28=0,0,('IDIR Calc'!N28-IDIR!N28))</f>
        <v>0</v>
      </c>
      <c r="AC28" s="4">
        <f>IF(IDIR!O28=0,0,('IDIR Calc'!O28-IDIR!O28))</f>
        <v>0</v>
      </c>
      <c r="AD28" s="4">
        <f>IF(IDIR!P28=0,0,('IDIR Calc'!P28-IDIR!P28))</f>
        <v>0</v>
      </c>
      <c r="AE28" s="4">
        <f>IF(IDIR!Q28=0,0,('IDIR Calc'!Q28-IDIR!Q28))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8"/>
  <sheetViews>
    <sheetView zoomScalePageLayoutView="0" workbookViewId="0" topLeftCell="A1">
      <selection activeCell="R14" sqref="R14"/>
    </sheetView>
  </sheetViews>
  <sheetFormatPr defaultColWidth="9.00390625" defaultRowHeight="12.75"/>
  <cols>
    <col min="1" max="1" width="5.75390625" style="0" customWidth="1"/>
    <col min="2" max="2" width="6.625" style="0" customWidth="1"/>
    <col min="3" max="3" width="4.125" style="0" customWidth="1"/>
    <col min="4" max="4" width="10.00390625" style="0" customWidth="1"/>
    <col min="5" max="17" width="4.375" style="0" customWidth="1"/>
    <col min="18" max="18" width="5.125" style="0" customWidth="1"/>
    <col min="19" max="31" width="3.75390625" style="0" customWidth="1"/>
    <col min="32" max="32" width="5.125" style="0" customWidth="1"/>
  </cols>
  <sheetData>
    <row r="1" ht="18">
      <c r="A1" s="1" t="s">
        <v>0</v>
      </c>
    </row>
    <row r="2" s="2" customFormat="1" ht="12.75">
      <c r="A2" s="6" t="s">
        <v>12</v>
      </c>
    </row>
    <row r="3" spans="1:31" s="2" customFormat="1" ht="12.75">
      <c r="A3" s="2" t="s">
        <v>1</v>
      </c>
      <c r="B3" s="2" t="s">
        <v>3</v>
      </c>
      <c r="C3" s="2" t="s">
        <v>5</v>
      </c>
      <c r="D3" s="2" t="s">
        <v>6</v>
      </c>
      <c r="E3" s="2">
        <v>0</v>
      </c>
      <c r="F3" s="2">
        <v>0</v>
      </c>
      <c r="G3" s="2">
        <v>30</v>
      </c>
      <c r="H3" s="2">
        <v>60</v>
      </c>
      <c r="I3" s="2">
        <v>90</v>
      </c>
      <c r="J3" s="2">
        <v>120</v>
      </c>
      <c r="K3" s="2">
        <v>150</v>
      </c>
      <c r="L3" s="2">
        <v>180</v>
      </c>
      <c r="M3" s="2">
        <v>210</v>
      </c>
      <c r="N3" s="2">
        <v>240</v>
      </c>
      <c r="O3" s="2">
        <v>270</v>
      </c>
      <c r="P3" s="2">
        <v>300</v>
      </c>
      <c r="Q3" s="2">
        <v>330</v>
      </c>
      <c r="S3" s="2">
        <v>0</v>
      </c>
      <c r="T3" s="2">
        <v>0</v>
      </c>
      <c r="U3" s="2">
        <v>30</v>
      </c>
      <c r="V3" s="2">
        <v>60</v>
      </c>
      <c r="W3" s="2">
        <v>90</v>
      </c>
      <c r="X3" s="2">
        <v>120</v>
      </c>
      <c r="Y3" s="2">
        <v>150</v>
      </c>
      <c r="Z3" s="2">
        <v>180</v>
      </c>
      <c r="AA3" s="2">
        <v>210</v>
      </c>
      <c r="AB3" s="2">
        <v>240</v>
      </c>
      <c r="AC3" s="2">
        <v>270</v>
      </c>
      <c r="AD3" s="2">
        <v>300</v>
      </c>
      <c r="AE3" s="2">
        <v>330</v>
      </c>
    </row>
    <row r="4" spans="1:31" s="2" customFormat="1" ht="12.75">
      <c r="A4" s="2" t="s">
        <v>2</v>
      </c>
      <c r="B4" s="2" t="s">
        <v>4</v>
      </c>
      <c r="C4" s="2" t="s">
        <v>4</v>
      </c>
      <c r="D4" s="2" t="s">
        <v>7</v>
      </c>
      <c r="E4" s="2">
        <v>0</v>
      </c>
      <c r="F4" s="2">
        <v>90</v>
      </c>
      <c r="G4" s="2">
        <v>90</v>
      </c>
      <c r="H4" s="2">
        <v>90</v>
      </c>
      <c r="I4" s="2">
        <v>90</v>
      </c>
      <c r="J4" s="2">
        <v>90</v>
      </c>
      <c r="K4" s="2">
        <v>90</v>
      </c>
      <c r="L4" s="2">
        <v>90</v>
      </c>
      <c r="M4" s="2">
        <v>90</v>
      </c>
      <c r="N4" s="2">
        <v>90</v>
      </c>
      <c r="O4" s="2">
        <v>90</v>
      </c>
      <c r="P4" s="2">
        <v>90</v>
      </c>
      <c r="Q4" s="2">
        <v>90</v>
      </c>
      <c r="S4" s="2">
        <v>0</v>
      </c>
      <c r="T4" s="2">
        <v>90</v>
      </c>
      <c r="U4" s="2">
        <v>90</v>
      </c>
      <c r="V4" s="2">
        <v>90</v>
      </c>
      <c r="W4" s="2">
        <v>90</v>
      </c>
      <c r="X4" s="2">
        <v>90</v>
      </c>
      <c r="Y4" s="2">
        <v>90</v>
      </c>
      <c r="Z4" s="2">
        <v>90</v>
      </c>
      <c r="AA4" s="2">
        <v>90</v>
      </c>
      <c r="AB4" s="2">
        <v>90</v>
      </c>
      <c r="AC4" s="2">
        <v>90</v>
      </c>
      <c r="AD4" s="2">
        <v>90</v>
      </c>
      <c r="AE4" s="2">
        <v>90</v>
      </c>
    </row>
    <row r="5" spans="1:31" ht="12.75">
      <c r="A5" s="3">
        <v>0.020833333333333332</v>
      </c>
      <c r="B5">
        <f>IDIR!B5</f>
        <v>0</v>
      </c>
      <c r="C5">
        <f>IDIR!C5</f>
        <v>91</v>
      </c>
      <c r="E5" s="4">
        <f>IDIFF!$S5*SIN(E$4*3.1415926/180)+IDIFF!$T5*vetületek!E5+IDIFF!$U5*COS(E$4*3.1415926/180)</f>
        <v>0</v>
      </c>
      <c r="F5" s="4">
        <f>IDIFF!$S5*SIN(F$4*3.1415926/180)+IDIFF!$T5*vetületek!F5+IDIFF!$U5*COS(F$4*3.1415926/180)</f>
        <v>0</v>
      </c>
      <c r="G5" s="4">
        <f>IDIFF!$S5*SIN(G$4*3.1415926/180)+IDIFF!$T5*vetületek!G5+IDIFF!$U5*COS(G$4*3.1415926/180)</f>
        <v>0</v>
      </c>
      <c r="H5" s="4">
        <f>IDIFF!$S5*SIN(H$4*3.1415926/180)+IDIFF!$T5*vetületek!H5+IDIFF!$U5*COS(H$4*3.1415926/180)</f>
        <v>0</v>
      </c>
      <c r="I5" s="4">
        <f>IDIFF!$S5*SIN(I$4*3.1415926/180)+IDIFF!$T5*vetületek!I5+IDIFF!$U5*COS(I$4*3.1415926/180)</f>
        <v>0</v>
      </c>
      <c r="J5" s="4">
        <f>IDIFF!$S5*SIN(J$4*3.1415926/180)+IDIFF!$T5*vetületek!J5+IDIFF!$U5*COS(J$4*3.1415926/180)</f>
        <v>0</v>
      </c>
      <c r="K5" s="4">
        <f>IDIFF!$S5*SIN(K$4*3.1415926/180)+IDIFF!$T5*vetületek!K5+IDIFF!$U5*COS(K$4*3.1415926/180)</f>
        <v>0</v>
      </c>
      <c r="L5" s="4">
        <f>IDIFF!$S5*SIN(L$4*3.1415926/180)+IDIFF!$T5*vetületek!L5+IDIFF!$U5*COS(L$4*3.1415926/180)</f>
        <v>0</v>
      </c>
      <c r="M5" s="4">
        <f>IDIFF!$S5*SIN(M$4*3.1415926/180)+IDIFF!$T5*vetületek!M5+IDIFF!$U5*COS(M$4*3.1415926/180)</f>
        <v>0</v>
      </c>
      <c r="N5" s="4">
        <f>IDIFF!$S5*SIN(N$4*3.1415926/180)+IDIFF!$T5*vetületek!N5+IDIFF!$U5*COS(N$4*3.1415926/180)</f>
        <v>0</v>
      </c>
      <c r="O5" s="4">
        <f>IDIFF!$S5*SIN(O$4*3.1415926/180)+IDIFF!$T5*vetületek!O5+IDIFF!$U5*COS(O$4*3.1415926/180)</f>
        <v>0</v>
      </c>
      <c r="P5" s="4">
        <f>IDIFF!$S5*SIN(P$4*3.1415926/180)+IDIFF!$T5*vetületek!P5+IDIFF!$U5*COS(P$4*3.1415926/180)</f>
        <v>0</v>
      </c>
      <c r="Q5" s="4">
        <f>IDIFF!$S5*SIN(Q$4*3.1415926/180)+IDIFF!$T5*vetületek!Q5+IDIFF!$U5*COS(Q$4*3.1415926/180)</f>
        <v>0</v>
      </c>
      <c r="S5" s="4">
        <f>IF(IDIFF!E5=0,0,('IDIFF Calc'!E5-IDIFF!E5))</f>
        <v>0</v>
      </c>
      <c r="T5" s="4">
        <f>IF(IDIFF!F5=0,0,('IDIFF Calc'!F5-IDIFF!F5))</f>
        <v>0</v>
      </c>
      <c r="U5" s="4">
        <f>IF(IDIFF!G5=0,0,('IDIFF Calc'!G5-IDIFF!G5))</f>
        <v>0</v>
      </c>
      <c r="V5" s="4">
        <f>IF(IDIFF!H5=0,0,('IDIFF Calc'!H5-IDIFF!H5))</f>
        <v>0</v>
      </c>
      <c r="W5" s="4">
        <f>IF(IDIFF!I5=0,0,('IDIFF Calc'!I5-IDIFF!I5))</f>
        <v>0</v>
      </c>
      <c r="X5" s="4">
        <f>IF(IDIFF!J5=0,0,('IDIFF Calc'!J5-IDIFF!J5))</f>
        <v>0</v>
      </c>
      <c r="Y5" s="4">
        <f>IF(IDIFF!K5=0,0,('IDIFF Calc'!K5-IDIFF!K5))</f>
        <v>0</v>
      </c>
      <c r="Z5" s="4">
        <f>IF(IDIFF!L5=0,0,('IDIFF Calc'!L5-IDIFF!L5))</f>
        <v>0</v>
      </c>
      <c r="AA5" s="4">
        <f>IF(IDIFF!M5=0,0,('IDIFF Calc'!M5-IDIFF!M5))</f>
        <v>0</v>
      </c>
      <c r="AB5" s="4">
        <f>IF(IDIFF!N5=0,0,('IDIFF Calc'!N5-IDIFF!N5))</f>
        <v>0</v>
      </c>
      <c r="AC5" s="4">
        <f>IF(IDIFF!O5=0,0,('IDIFF Calc'!O5-IDIFF!O5))</f>
        <v>0</v>
      </c>
      <c r="AD5" s="4">
        <f>IF(IDIFF!P5=0,0,('IDIFF Calc'!P5-IDIFF!P5))</f>
        <v>0</v>
      </c>
      <c r="AE5" s="4">
        <f>IF(IDIFF!Q5=0,0,('IDIFF Calc'!Q5-IDIFF!Q5))</f>
        <v>0</v>
      </c>
    </row>
    <row r="6" spans="1:31" ht="12.75">
      <c r="A6" s="3">
        <v>0.0625</v>
      </c>
      <c r="B6">
        <f>IDIR!B6</f>
        <v>0</v>
      </c>
      <c r="C6">
        <f>IDIR!C6</f>
        <v>91</v>
      </c>
      <c r="E6" s="4">
        <f>IDIFF!$S6*SIN(E$4*3.1415926/180)+IDIFF!$T6*vetületek!E6+IDIFF!$U6*COS(E$4*3.1415926/180)</f>
        <v>0</v>
      </c>
      <c r="F6" s="4">
        <f>IDIFF!$S6*SIN(F$4*3.1415926/180)+IDIFF!$T6*vetületek!F6+IDIFF!$U6*COS(F$4*3.1415926/180)</f>
        <v>0</v>
      </c>
      <c r="G6" s="4">
        <f>IDIFF!$S6*SIN(G$4*3.1415926/180)+IDIFF!$T6*vetületek!G6+IDIFF!$U6*COS(G$4*3.1415926/180)</f>
        <v>0</v>
      </c>
      <c r="H6" s="4">
        <f>IDIFF!$S6*SIN(H$4*3.1415926/180)+IDIFF!$T6*vetületek!H6+IDIFF!$U6*COS(H$4*3.1415926/180)</f>
        <v>0</v>
      </c>
      <c r="I6" s="4">
        <f>IDIFF!$S6*SIN(I$4*3.1415926/180)+IDIFF!$T6*vetületek!I6+IDIFF!$U6*COS(I$4*3.1415926/180)</f>
        <v>0</v>
      </c>
      <c r="J6" s="4">
        <f>IDIFF!$S6*SIN(J$4*3.1415926/180)+IDIFF!$T6*vetületek!J6+IDIFF!$U6*COS(J$4*3.1415926/180)</f>
        <v>0</v>
      </c>
      <c r="K6" s="4">
        <f>IDIFF!$S6*SIN(K$4*3.1415926/180)+IDIFF!$T6*vetületek!K6+IDIFF!$U6*COS(K$4*3.1415926/180)</f>
        <v>0</v>
      </c>
      <c r="L6" s="4">
        <f>IDIFF!$S6*SIN(L$4*3.1415926/180)+IDIFF!$T6*vetületek!L6+IDIFF!$U6*COS(L$4*3.1415926/180)</f>
        <v>0</v>
      </c>
      <c r="M6" s="4">
        <f>IDIFF!$S6*SIN(M$4*3.1415926/180)+IDIFF!$T6*vetületek!M6+IDIFF!$U6*COS(M$4*3.1415926/180)</f>
        <v>0</v>
      </c>
      <c r="N6" s="4">
        <f>IDIFF!$S6*SIN(N$4*3.1415926/180)+IDIFF!$T6*vetületek!N6+IDIFF!$U6*COS(N$4*3.1415926/180)</f>
        <v>0</v>
      </c>
      <c r="O6" s="4">
        <f>IDIFF!$S6*SIN(O$4*3.1415926/180)+IDIFF!$T6*vetületek!O6+IDIFF!$U6*COS(O$4*3.1415926/180)</f>
        <v>0</v>
      </c>
      <c r="P6" s="4">
        <f>IDIFF!$S6*SIN(P$4*3.1415926/180)+IDIFF!$T6*vetületek!P6+IDIFF!$U6*COS(P$4*3.1415926/180)</f>
        <v>0</v>
      </c>
      <c r="Q6" s="4">
        <f>IDIFF!$S6*SIN(Q$4*3.1415926/180)+IDIFF!$T6*vetületek!Q6+IDIFF!$U6*COS(Q$4*3.1415926/180)</f>
        <v>0</v>
      </c>
      <c r="S6" s="4">
        <f>IF(IDIFF!E6=0,0,('IDIFF Calc'!E6-IDIFF!E6))</f>
        <v>0</v>
      </c>
      <c r="T6" s="4">
        <f>IF(IDIFF!F6=0,0,('IDIFF Calc'!F6-IDIFF!F6))</f>
        <v>0</v>
      </c>
      <c r="U6" s="4">
        <f>IF(IDIFF!G6=0,0,('IDIFF Calc'!G6-IDIFF!G6))</f>
        <v>0</v>
      </c>
      <c r="V6" s="4">
        <f>IF(IDIFF!H6=0,0,('IDIFF Calc'!H6-IDIFF!H6))</f>
        <v>0</v>
      </c>
      <c r="W6" s="4">
        <f>IF(IDIFF!I6=0,0,('IDIFF Calc'!I6-IDIFF!I6))</f>
        <v>0</v>
      </c>
      <c r="X6" s="4">
        <f>IF(IDIFF!J6=0,0,('IDIFF Calc'!J6-IDIFF!J6))</f>
        <v>0</v>
      </c>
      <c r="Y6" s="4">
        <f>IF(IDIFF!K6=0,0,('IDIFF Calc'!K6-IDIFF!K6))</f>
        <v>0</v>
      </c>
      <c r="Z6" s="4">
        <f>IF(IDIFF!L6=0,0,('IDIFF Calc'!L6-IDIFF!L6))</f>
        <v>0</v>
      </c>
      <c r="AA6" s="4">
        <f>IF(IDIFF!M6=0,0,('IDIFF Calc'!M6-IDIFF!M6))</f>
        <v>0</v>
      </c>
      <c r="AB6" s="4">
        <f>IF(IDIFF!N6=0,0,('IDIFF Calc'!N6-IDIFF!N6))</f>
        <v>0</v>
      </c>
      <c r="AC6" s="4">
        <f>IF(IDIFF!O6=0,0,('IDIFF Calc'!O6-IDIFF!O6))</f>
        <v>0</v>
      </c>
      <c r="AD6" s="4">
        <f>IF(IDIFF!P6=0,0,('IDIFF Calc'!P6-IDIFF!P6))</f>
        <v>0</v>
      </c>
      <c r="AE6" s="4">
        <f>IF(IDIFF!Q6=0,0,('IDIFF Calc'!Q6-IDIFF!Q6))</f>
        <v>0</v>
      </c>
    </row>
    <row r="7" spans="1:31" ht="12.75">
      <c r="A7" s="3">
        <v>0.104166666666667</v>
      </c>
      <c r="B7">
        <f>IDIR!B7</f>
        <v>0</v>
      </c>
      <c r="C7">
        <f>IDIR!C7</f>
        <v>91</v>
      </c>
      <c r="E7" s="4">
        <f>IDIFF!$S7*SIN(E$4*3.1415926/180)+IDIFF!$T7*vetületek!E7+IDIFF!$U7*COS(E$4*3.1415926/180)</f>
        <v>0</v>
      </c>
      <c r="F7" s="4">
        <f>IDIFF!$S7*SIN(F$4*3.1415926/180)+IDIFF!$T7*vetületek!F7+IDIFF!$U7*COS(F$4*3.1415926/180)</f>
        <v>0</v>
      </c>
      <c r="G7" s="4">
        <f>IDIFF!$S7*SIN(G$4*3.1415926/180)+IDIFF!$T7*vetületek!G7+IDIFF!$U7*COS(G$4*3.1415926/180)</f>
        <v>0</v>
      </c>
      <c r="H7" s="4">
        <f>IDIFF!$S7*SIN(H$4*3.1415926/180)+IDIFF!$T7*vetületek!H7+IDIFF!$U7*COS(H$4*3.1415926/180)</f>
        <v>0</v>
      </c>
      <c r="I7" s="4">
        <f>IDIFF!$S7*SIN(I$4*3.1415926/180)+IDIFF!$T7*vetületek!I7+IDIFF!$U7*COS(I$4*3.1415926/180)</f>
        <v>0</v>
      </c>
      <c r="J7" s="4">
        <f>IDIFF!$S7*SIN(J$4*3.1415926/180)+IDIFF!$T7*vetületek!J7+IDIFF!$U7*COS(J$4*3.1415926/180)</f>
        <v>0</v>
      </c>
      <c r="K7" s="4">
        <f>IDIFF!$S7*SIN(K$4*3.1415926/180)+IDIFF!$T7*vetületek!K7+IDIFF!$U7*COS(K$4*3.1415926/180)</f>
        <v>0</v>
      </c>
      <c r="L7" s="4">
        <f>IDIFF!$S7*SIN(L$4*3.1415926/180)+IDIFF!$T7*vetületek!L7+IDIFF!$U7*COS(L$4*3.1415926/180)</f>
        <v>0</v>
      </c>
      <c r="M7" s="4">
        <f>IDIFF!$S7*SIN(M$4*3.1415926/180)+IDIFF!$T7*vetületek!M7+IDIFF!$U7*COS(M$4*3.1415926/180)</f>
        <v>0</v>
      </c>
      <c r="N7" s="4">
        <f>IDIFF!$S7*SIN(N$4*3.1415926/180)+IDIFF!$T7*vetületek!N7+IDIFF!$U7*COS(N$4*3.1415926/180)</f>
        <v>0</v>
      </c>
      <c r="O7" s="4">
        <f>IDIFF!$S7*SIN(O$4*3.1415926/180)+IDIFF!$T7*vetületek!O7+IDIFF!$U7*COS(O$4*3.1415926/180)</f>
        <v>0</v>
      </c>
      <c r="P7" s="4">
        <f>IDIFF!$S7*SIN(P$4*3.1415926/180)+IDIFF!$T7*vetületek!P7+IDIFF!$U7*COS(P$4*3.1415926/180)</f>
        <v>0</v>
      </c>
      <c r="Q7" s="4">
        <f>IDIFF!$S7*SIN(Q$4*3.1415926/180)+IDIFF!$T7*vetületek!Q7+IDIFF!$U7*COS(Q$4*3.1415926/180)</f>
        <v>0</v>
      </c>
      <c r="S7" s="4">
        <f>IF(IDIFF!E7=0,0,('IDIFF Calc'!E7-IDIFF!E7))</f>
        <v>0</v>
      </c>
      <c r="T7" s="4">
        <f>IF(IDIFF!F7=0,0,('IDIFF Calc'!F7-IDIFF!F7))</f>
        <v>0</v>
      </c>
      <c r="U7" s="4">
        <f>IF(IDIFF!G7=0,0,('IDIFF Calc'!G7-IDIFF!G7))</f>
        <v>0</v>
      </c>
      <c r="V7" s="4">
        <f>IF(IDIFF!H7=0,0,('IDIFF Calc'!H7-IDIFF!H7))</f>
        <v>0</v>
      </c>
      <c r="W7" s="4">
        <f>IF(IDIFF!I7=0,0,('IDIFF Calc'!I7-IDIFF!I7))</f>
        <v>0</v>
      </c>
      <c r="X7" s="4">
        <f>IF(IDIFF!J7=0,0,('IDIFF Calc'!J7-IDIFF!J7))</f>
        <v>0</v>
      </c>
      <c r="Y7" s="4">
        <f>IF(IDIFF!K7=0,0,('IDIFF Calc'!K7-IDIFF!K7))</f>
        <v>0</v>
      </c>
      <c r="Z7" s="4">
        <f>IF(IDIFF!L7=0,0,('IDIFF Calc'!L7-IDIFF!L7))</f>
        <v>0</v>
      </c>
      <c r="AA7" s="4">
        <f>IF(IDIFF!M7=0,0,('IDIFF Calc'!M7-IDIFF!M7))</f>
        <v>0</v>
      </c>
      <c r="AB7" s="4">
        <f>IF(IDIFF!N7=0,0,('IDIFF Calc'!N7-IDIFF!N7))</f>
        <v>0</v>
      </c>
      <c r="AC7" s="4">
        <f>IF(IDIFF!O7=0,0,('IDIFF Calc'!O7-IDIFF!O7))</f>
        <v>0</v>
      </c>
      <c r="AD7" s="4">
        <f>IF(IDIFF!P7=0,0,('IDIFF Calc'!P7-IDIFF!P7))</f>
        <v>0</v>
      </c>
      <c r="AE7" s="4">
        <f>IF(IDIFF!Q7=0,0,('IDIFF Calc'!Q7-IDIFF!Q7))</f>
        <v>0</v>
      </c>
    </row>
    <row r="8" spans="1:31" ht="12.75">
      <c r="A8" s="3">
        <v>0.145833333333333</v>
      </c>
      <c r="B8">
        <f>IDIR!B8</f>
        <v>0</v>
      </c>
      <c r="C8">
        <f>IDIR!C8</f>
        <v>91</v>
      </c>
      <c r="E8" s="4">
        <f>IDIFF!$S8*SIN(E$4*3.1415926/180)+IDIFF!$T8*vetületek!E8+IDIFF!$U8*COS(E$4*3.1415926/180)</f>
        <v>0</v>
      </c>
      <c r="F8" s="4">
        <f>IDIFF!$S8*SIN(F$4*3.1415926/180)+IDIFF!$T8*vetületek!F8+IDIFF!$U8*COS(F$4*3.1415926/180)</f>
        <v>0</v>
      </c>
      <c r="G8" s="4">
        <f>IDIFF!$S8*SIN(G$4*3.1415926/180)+IDIFF!$T8*vetületek!G8+IDIFF!$U8*COS(G$4*3.1415926/180)</f>
        <v>0</v>
      </c>
      <c r="H8" s="4">
        <f>IDIFF!$S8*SIN(H$4*3.1415926/180)+IDIFF!$T8*vetületek!H8+IDIFF!$U8*COS(H$4*3.1415926/180)</f>
        <v>0</v>
      </c>
      <c r="I8" s="4">
        <f>IDIFF!$S8*SIN(I$4*3.1415926/180)+IDIFF!$T8*vetületek!I8+IDIFF!$U8*COS(I$4*3.1415926/180)</f>
        <v>0</v>
      </c>
      <c r="J8" s="4">
        <f>IDIFF!$S8*SIN(J$4*3.1415926/180)+IDIFF!$T8*vetületek!J8+IDIFF!$U8*COS(J$4*3.1415926/180)</f>
        <v>0</v>
      </c>
      <c r="K8" s="4">
        <f>IDIFF!$S8*SIN(K$4*3.1415926/180)+IDIFF!$T8*vetületek!K8+IDIFF!$U8*COS(K$4*3.1415926/180)</f>
        <v>0</v>
      </c>
      <c r="L8" s="4">
        <f>IDIFF!$S8*SIN(L$4*3.1415926/180)+IDIFF!$T8*vetületek!L8+IDIFF!$U8*COS(L$4*3.1415926/180)</f>
        <v>0</v>
      </c>
      <c r="M8" s="4">
        <f>IDIFF!$S8*SIN(M$4*3.1415926/180)+IDIFF!$T8*vetületek!M8+IDIFF!$U8*COS(M$4*3.1415926/180)</f>
        <v>0</v>
      </c>
      <c r="N8" s="4">
        <f>IDIFF!$S8*SIN(N$4*3.1415926/180)+IDIFF!$T8*vetületek!N8+IDIFF!$U8*COS(N$4*3.1415926/180)</f>
        <v>0</v>
      </c>
      <c r="O8" s="4">
        <f>IDIFF!$S8*SIN(O$4*3.1415926/180)+IDIFF!$T8*vetületek!O8+IDIFF!$U8*COS(O$4*3.1415926/180)</f>
        <v>0</v>
      </c>
      <c r="P8" s="4">
        <f>IDIFF!$S8*SIN(P$4*3.1415926/180)+IDIFF!$T8*vetületek!P8+IDIFF!$U8*COS(P$4*3.1415926/180)</f>
        <v>0</v>
      </c>
      <c r="Q8" s="4">
        <f>IDIFF!$S8*SIN(Q$4*3.1415926/180)+IDIFF!$T8*vetületek!Q8+IDIFF!$U8*COS(Q$4*3.1415926/180)</f>
        <v>0</v>
      </c>
      <c r="S8" s="4">
        <f>IF(IDIFF!E8=0,0,('IDIFF Calc'!E8-IDIFF!E8))</f>
        <v>0</v>
      </c>
      <c r="T8" s="4">
        <f>IF(IDIFF!F8=0,0,('IDIFF Calc'!F8-IDIFF!F8))</f>
        <v>0</v>
      </c>
      <c r="U8" s="4">
        <f>IF(IDIFF!G8=0,0,('IDIFF Calc'!G8-IDIFF!G8))</f>
        <v>0</v>
      </c>
      <c r="V8" s="4">
        <f>IF(IDIFF!H8=0,0,('IDIFF Calc'!H8-IDIFF!H8))</f>
        <v>0</v>
      </c>
      <c r="W8" s="4">
        <f>IF(IDIFF!I8=0,0,('IDIFF Calc'!I8-IDIFF!I8))</f>
        <v>0</v>
      </c>
      <c r="X8" s="4">
        <f>IF(IDIFF!J8=0,0,('IDIFF Calc'!J8-IDIFF!J8))</f>
        <v>0</v>
      </c>
      <c r="Y8" s="4">
        <f>IF(IDIFF!K8=0,0,('IDIFF Calc'!K8-IDIFF!K8))</f>
        <v>0</v>
      </c>
      <c r="Z8" s="4">
        <f>IF(IDIFF!L8=0,0,('IDIFF Calc'!L8-IDIFF!L8))</f>
        <v>0</v>
      </c>
      <c r="AA8" s="4">
        <f>IF(IDIFF!M8=0,0,('IDIFF Calc'!M8-IDIFF!M8))</f>
        <v>0</v>
      </c>
      <c r="AB8" s="4">
        <f>IF(IDIFF!N8=0,0,('IDIFF Calc'!N8-IDIFF!N8))</f>
        <v>0</v>
      </c>
      <c r="AC8" s="4">
        <f>IF(IDIFF!O8=0,0,('IDIFF Calc'!O8-IDIFF!O8))</f>
        <v>0</v>
      </c>
      <c r="AD8" s="4">
        <f>IF(IDIFF!P8=0,0,('IDIFF Calc'!P8-IDIFF!P8))</f>
        <v>0</v>
      </c>
      <c r="AE8" s="4">
        <f>IF(IDIFF!Q8=0,0,('IDIFF Calc'!Q8-IDIFF!Q8))</f>
        <v>0</v>
      </c>
    </row>
    <row r="9" spans="1:31" ht="12.75">
      <c r="A9" s="3">
        <v>0.1875</v>
      </c>
      <c r="B9">
        <f>IDIR!B9</f>
        <v>53</v>
      </c>
      <c r="C9">
        <f>IDIR!C9</f>
        <v>90</v>
      </c>
      <c r="E9" s="4">
        <f>IDIFF!$S9*SIN(E$4*3.1415926/180)+IDIFF!$T9*vetületek!E9+IDIFF!$U9*COS(E$4*3.1415926/180)</f>
        <v>0</v>
      </c>
      <c r="F9" s="4">
        <f>IDIFF!$S9*SIN(F$4*3.1415926/180)+IDIFF!$T9*vetületek!F9+IDIFF!$U9*COS(F$4*3.1415926/180)</f>
        <v>0</v>
      </c>
      <c r="G9" s="4">
        <f>IDIFF!$S9*SIN(G$4*3.1415926/180)+IDIFF!$T9*vetületek!G9+IDIFF!$U9*COS(G$4*3.1415926/180)</f>
        <v>0</v>
      </c>
      <c r="H9" s="4">
        <f>IDIFF!$S9*SIN(H$4*3.1415926/180)+IDIFF!$T9*vetületek!H9+IDIFF!$U9*COS(H$4*3.1415926/180)</f>
        <v>0</v>
      </c>
      <c r="I9" s="4">
        <f>IDIFF!$S9*SIN(I$4*3.1415926/180)+IDIFF!$T9*vetületek!I9+IDIFF!$U9*COS(I$4*3.1415926/180)</f>
        <v>0</v>
      </c>
      <c r="J9" s="4">
        <f>IDIFF!$S9*SIN(J$4*3.1415926/180)+IDIFF!$T9*vetületek!J9+IDIFF!$U9*COS(J$4*3.1415926/180)</f>
        <v>0</v>
      </c>
      <c r="K9" s="4">
        <f>IDIFF!$S9*SIN(K$4*3.1415926/180)+IDIFF!$T9*vetületek!K9+IDIFF!$U9*COS(K$4*3.1415926/180)</f>
        <v>0</v>
      </c>
      <c r="L9" s="4">
        <f>IDIFF!$S9*SIN(L$4*3.1415926/180)+IDIFF!$T9*vetületek!L9+IDIFF!$U9*COS(L$4*3.1415926/180)</f>
        <v>0</v>
      </c>
      <c r="M9" s="4">
        <f>IDIFF!$S9*SIN(M$4*3.1415926/180)+IDIFF!$T9*vetületek!M9+IDIFF!$U9*COS(M$4*3.1415926/180)</f>
        <v>0</v>
      </c>
      <c r="N9" s="4">
        <f>IDIFF!$S9*SIN(N$4*3.1415926/180)+IDIFF!$T9*vetületek!N9+IDIFF!$U9*COS(N$4*3.1415926/180)</f>
        <v>0</v>
      </c>
      <c r="O9" s="4">
        <f>IDIFF!$S9*SIN(O$4*3.1415926/180)+IDIFF!$T9*vetületek!O9+IDIFF!$U9*COS(O$4*3.1415926/180)</f>
        <v>0</v>
      </c>
      <c r="P9" s="4">
        <f>IDIFF!$S9*SIN(P$4*3.1415926/180)+IDIFF!$T9*vetületek!P9+IDIFF!$U9*COS(P$4*3.1415926/180)</f>
        <v>0</v>
      </c>
      <c r="Q9" s="4">
        <f>IDIFF!$S9*SIN(Q$4*3.1415926/180)+IDIFF!$T9*vetületek!Q9+IDIFF!$U9*COS(Q$4*3.1415926/180)</f>
        <v>0</v>
      </c>
      <c r="S9" s="4">
        <f>IF(IDIFF!E9=0,0,('IDIFF Calc'!E9-IDIFF!E9))</f>
        <v>0</v>
      </c>
      <c r="T9" s="4">
        <f>IF(IDIFF!F9=0,0,('IDIFF Calc'!F9-IDIFF!F9))</f>
        <v>0</v>
      </c>
      <c r="U9" s="4">
        <f>IF(IDIFF!G9=0,0,('IDIFF Calc'!G9-IDIFF!G9))</f>
        <v>0</v>
      </c>
      <c r="V9" s="4">
        <f>IF(IDIFF!H9=0,0,('IDIFF Calc'!H9-IDIFF!H9))</f>
        <v>0</v>
      </c>
      <c r="W9" s="4">
        <f>IF(IDIFF!I9=0,0,('IDIFF Calc'!I9-IDIFF!I9))</f>
        <v>0</v>
      </c>
      <c r="X9" s="4">
        <f>IF(IDIFF!J9=0,0,('IDIFF Calc'!J9-IDIFF!J9))</f>
        <v>0</v>
      </c>
      <c r="Y9" s="4">
        <f>IF(IDIFF!K9=0,0,('IDIFF Calc'!K9-IDIFF!K9))</f>
        <v>0</v>
      </c>
      <c r="Z9" s="4">
        <f>IF(IDIFF!L9=0,0,('IDIFF Calc'!L9-IDIFF!L9))</f>
        <v>0</v>
      </c>
      <c r="AA9" s="4">
        <f>IF(IDIFF!M9=0,0,('IDIFF Calc'!M9-IDIFF!M9))</f>
        <v>0</v>
      </c>
      <c r="AB9" s="4">
        <f>IF(IDIFF!N9=0,0,('IDIFF Calc'!N9-IDIFF!N9))</f>
        <v>0</v>
      </c>
      <c r="AC9" s="4">
        <f>IF(IDIFF!O9=0,0,('IDIFF Calc'!O9-IDIFF!O9))</f>
        <v>0</v>
      </c>
      <c r="AD9" s="4">
        <f>IF(IDIFF!P9=0,0,('IDIFF Calc'!P9-IDIFF!P9))</f>
        <v>0</v>
      </c>
      <c r="AE9" s="4">
        <f>IF(IDIFF!Q9=0,0,('IDIFF Calc'!Q9-IDIFF!Q9))</f>
        <v>0</v>
      </c>
    </row>
    <row r="10" spans="1:31" ht="12.75">
      <c r="A10" s="3">
        <v>0.229166666666666</v>
      </c>
      <c r="B10">
        <f>IDIR!B10</f>
        <v>58</v>
      </c>
      <c r="C10">
        <f>IDIR!C10</f>
        <v>86</v>
      </c>
      <c r="E10" s="4">
        <f>IDIFF!$S10*SIN(E$4*3.1415926/180)+IDIFF!$T10*vetületek!E10+IDIFF!$U10*COS(E$4*3.1415926/180)</f>
        <v>21</v>
      </c>
      <c r="F10" s="4">
        <f>IDIFF!$S10*SIN(F$4*3.1415926/180)+IDIFF!$T10*vetületek!F10+IDIFF!$U10*COS(F$4*3.1415926/180)</f>
        <v>18.926631900947015</v>
      </c>
      <c r="G10" s="4">
        <f>IDIFF!$S10*SIN(G$4*3.1415926/180)+IDIFF!$T10*vetületek!G10+IDIFF!$U10*COS(G$4*3.1415926/180)</f>
        <v>22.208717399080683</v>
      </c>
      <c r="H10" s="4">
        <f>IDIFF!$S10*SIN(H$4*3.1415926/180)+IDIFF!$T10*vetületek!H10+IDIFF!$U10*COS(H$4*3.1415926/180)</f>
        <v>23.291283918658152</v>
      </c>
      <c r="I10" s="4">
        <f>IDIFF!$S10*SIN(I$4*3.1415926/180)+IDIFF!$T10*vetületek!I10+IDIFF!$U10*COS(I$4*3.1415926/180)</f>
        <v>21.88425864467476</v>
      </c>
      <c r="J10" s="4">
        <f>IDIFF!$S10*SIN(J$4*3.1415926/180)+IDIFF!$T10*vetületek!J10+IDIFF!$U10*COS(J$4*3.1415926/180)</f>
        <v>18.364652850457496</v>
      </c>
      <c r="K10" s="4">
        <f>IDIFF!$S10*SIN(K$4*3.1415926/180)+IDIFF!$T10*vetületek!K10+IDIFF!$U10*COS(K$4*3.1415926/180)</f>
        <v>14.000000545273297</v>
      </c>
      <c r="L10" s="4">
        <f>IDIFF!$S10*SIN(L$4*3.1415926/180)+IDIFF!$T10*vetületek!L10+IDIFF!$U10*COS(L$4*3.1415926/180)</f>
        <v>14.000000545273297</v>
      </c>
      <c r="M10" s="4">
        <f>IDIFF!$S10*SIN(M$4*3.1415926/180)+IDIFF!$T10*vetületek!M10+IDIFF!$U10*COS(M$4*3.1415926/180)</f>
        <v>14.000000545273297</v>
      </c>
      <c r="N10" s="4">
        <f>IDIFF!$S10*SIN(N$4*3.1415926/180)+IDIFF!$T10*vetületek!N10+IDIFF!$U10*COS(N$4*3.1415926/180)</f>
        <v>14.000000545273297</v>
      </c>
      <c r="O10" s="4">
        <f>IDIFF!$S10*SIN(O$4*3.1415926/180)+IDIFF!$T10*vetületek!O10+IDIFF!$U10*COS(O$4*3.1415926/180)</f>
        <v>14.000000545273297</v>
      </c>
      <c r="P10" s="4">
        <f>IDIFF!$S10*SIN(P$4*3.1415926/180)+IDIFF!$T10*vetületek!P10+IDIFF!$U10*COS(P$4*3.1415926/180)</f>
        <v>14.000000545273297</v>
      </c>
      <c r="Q10" s="4">
        <f>IDIFF!$S10*SIN(Q$4*3.1415926/180)+IDIFF!$T10*vetületek!Q10+IDIFF!$U10*COS(Q$4*3.1415926/180)</f>
        <v>14.324458557821679</v>
      </c>
      <c r="S10" s="4">
        <f>IF(IDIFF!E10=0,0,('IDIFF Calc'!E10-IDIFF!E10))</f>
        <v>0</v>
      </c>
      <c r="T10" s="4">
        <f>IF(IDIFF!F10=0,0,('IDIFF Calc'!F10-IDIFF!F10))</f>
        <v>-0.0733680990529848</v>
      </c>
      <c r="U10" s="4">
        <f>IF(IDIFF!G10=0,0,('IDIFF Calc'!G10-IDIFF!G10))</f>
        <v>0.2087173990806832</v>
      </c>
      <c r="V10" s="4">
        <f>IF(IDIFF!H10=0,0,('IDIFF Calc'!H10-IDIFF!H10))</f>
        <v>0.2912839186581522</v>
      </c>
      <c r="W10" s="4">
        <f>IF(IDIFF!I10=0,0,('IDIFF Calc'!I10-IDIFF!I10))</f>
        <v>-0.1157413553252411</v>
      </c>
      <c r="X10" s="4">
        <f>IF(IDIFF!J10=0,0,('IDIFF Calc'!J10-IDIFF!J10))</f>
        <v>-0.635347149542504</v>
      </c>
      <c r="Y10" s="4">
        <f>IF(IDIFF!K10=0,0,('IDIFF Calc'!K10-IDIFF!K10))</f>
        <v>5.452732967370366E-07</v>
      </c>
      <c r="Z10" s="4">
        <f>IF(IDIFF!L10=0,0,('IDIFF Calc'!L10-IDIFF!L10))</f>
        <v>5.452732967370366E-07</v>
      </c>
      <c r="AA10" s="4">
        <f>IF(IDIFF!M10=0,0,('IDIFF Calc'!M10-IDIFF!M10))</f>
        <v>5.452732967370366E-07</v>
      </c>
      <c r="AB10" s="4">
        <f>IF(IDIFF!N10=0,0,('IDIFF Calc'!N10-IDIFF!N10))</f>
        <v>5.452732967370366E-07</v>
      </c>
      <c r="AC10" s="4">
        <f>IF(IDIFF!O10=0,0,('IDIFF Calc'!O10-IDIFF!O10))</f>
        <v>5.452732967370366E-07</v>
      </c>
      <c r="AD10" s="4">
        <f>IF(IDIFF!P10=0,0,('IDIFF Calc'!P10-IDIFF!P10))</f>
        <v>5.452732967370366E-07</v>
      </c>
      <c r="AE10" s="4">
        <f>IF(IDIFF!Q10=0,0,('IDIFF Calc'!Q10-IDIFF!Q10))</f>
        <v>0.32445855782167854</v>
      </c>
    </row>
    <row r="11" spans="1:31" ht="12.75">
      <c r="A11" s="3">
        <v>0.270833333333333</v>
      </c>
      <c r="B11">
        <f>IDIR!B11</f>
        <v>69</v>
      </c>
      <c r="C11">
        <f>IDIR!C11</f>
        <v>78</v>
      </c>
      <c r="E11" s="4">
        <f>IDIFF!$S11*SIN(E$4*3.1415926/180)+IDIFF!$T11*vetületek!E11+IDIFF!$U11*COS(E$4*3.1415926/180)</f>
        <v>70</v>
      </c>
      <c r="F11" s="4">
        <f>IDIFF!$S11*SIN(F$4*3.1415926/180)+IDIFF!$T11*vetületek!F11+IDIFF!$U11*COS(F$4*3.1415926/180)</f>
        <v>54.165707991508086</v>
      </c>
      <c r="G11" s="4">
        <f>IDIFF!$S11*SIN(G$4*3.1415926/180)+IDIFF!$T11*vetületek!G11+IDIFF!$U11*COS(G$4*3.1415926/180)</f>
        <v>66.04504575437198</v>
      </c>
      <c r="H11" s="4">
        <f>IDIFF!$S11*SIN(H$4*3.1415926/180)+IDIFF!$T11*vetületek!H11+IDIFF!$U11*COS(H$4*3.1415926/180)</f>
        <v>72.01743196642995</v>
      </c>
      <c r="I11" s="4">
        <f>IDIFF!$S11*SIN(I$4*3.1415926/180)+IDIFF!$T11*vetületek!I11+IDIFF!$U11*COS(I$4*3.1415926/180)</f>
        <v>70.48257061861744</v>
      </c>
      <c r="J11" s="4">
        <f>IDIFF!$S11*SIN(J$4*3.1415926/180)+IDIFF!$T11*vetületek!J11+IDIFF!$U11*COS(J$4*3.1415926/180)</f>
        <v>61.85172655586576</v>
      </c>
      <c r="K11" s="4">
        <f>IDIFF!$S11*SIN(K$4*3.1415926/180)+IDIFF!$T11*vetületek!K11+IDIFF!$U11*COS(K$4*3.1415926/180)</f>
        <v>48.43752739770061</v>
      </c>
      <c r="L11" s="4">
        <f>IDIFF!$S11*SIN(L$4*3.1415926/180)+IDIFF!$T11*vetületek!L11+IDIFF!$U11*COS(L$4*3.1415926/180)</f>
        <v>44.00000171408231</v>
      </c>
      <c r="M11" s="4">
        <f>IDIFF!$S11*SIN(M$4*3.1415926/180)+IDIFF!$T11*vetületek!M11+IDIFF!$U11*COS(M$4*3.1415926/180)</f>
        <v>44.00000171408231</v>
      </c>
      <c r="N11" s="4">
        <f>IDIFF!$S11*SIN(N$4*3.1415926/180)+IDIFF!$T11*vetületek!N11+IDIFF!$U11*COS(N$4*3.1415926/180)</f>
        <v>44.00000171408231</v>
      </c>
      <c r="O11" s="4">
        <f>IDIFF!$S11*SIN(O$4*3.1415926/180)+IDIFF!$T11*vetületek!O11+IDIFF!$U11*COS(O$4*3.1415926/180)</f>
        <v>44.00000171408231</v>
      </c>
      <c r="P11" s="4">
        <f>IDIFF!$S11*SIN(P$4*3.1415926/180)+IDIFF!$T11*vetületek!P11+IDIFF!$U11*COS(P$4*3.1415926/180)</f>
        <v>44.00000171408231</v>
      </c>
      <c r="Q11" s="4">
        <f>IDIFF!$S11*SIN(Q$4*3.1415926/180)+IDIFF!$T11*vetületek!Q11+IDIFF!$U11*COS(Q$4*3.1415926/180)</f>
        <v>44.00000171408231</v>
      </c>
      <c r="S11" s="4">
        <f>IF(IDIFF!E11=0,0,('IDIFF Calc'!E11-IDIFF!E11))</f>
        <v>0</v>
      </c>
      <c r="T11" s="4">
        <f>IF(IDIFF!F11=0,0,('IDIFF Calc'!F11-IDIFF!F11))</f>
        <v>-0.8342920084919143</v>
      </c>
      <c r="U11" s="4">
        <f>IF(IDIFF!G11=0,0,('IDIFF Calc'!G11-IDIFF!G11))</f>
        <v>0.04504575437198355</v>
      </c>
      <c r="V11" s="4">
        <f>IF(IDIFF!H11=0,0,('IDIFF Calc'!H11-IDIFF!H11))</f>
        <v>0.01743196642995315</v>
      </c>
      <c r="W11" s="4">
        <f>IF(IDIFF!I11=0,0,('IDIFF Calc'!I11-IDIFF!I11))</f>
        <v>0.4825706186174443</v>
      </c>
      <c r="X11" s="4">
        <f>IF(IDIFF!J11=0,0,('IDIFF Calc'!J11-IDIFF!J11))</f>
        <v>-0.14827344413424015</v>
      </c>
      <c r="Y11" s="4">
        <f>IF(IDIFF!K11=0,0,('IDIFF Calc'!K11-IDIFF!K11))</f>
        <v>0.4375273977006131</v>
      </c>
      <c r="Z11" s="4">
        <f>IF(IDIFF!L11=0,0,('IDIFF Calc'!L11-IDIFF!L11))</f>
        <v>1.7140823089789592E-06</v>
      </c>
      <c r="AA11" s="4">
        <f>IF(IDIFF!M11=0,0,('IDIFF Calc'!M11-IDIFF!M11))</f>
        <v>1.7140823089789592E-06</v>
      </c>
      <c r="AB11" s="4">
        <f>IF(IDIFF!N11=0,0,('IDIFF Calc'!N11-IDIFF!N11))</f>
        <v>1.7140823089789592E-06</v>
      </c>
      <c r="AC11" s="4">
        <f>IF(IDIFF!O11=0,0,('IDIFF Calc'!O11-IDIFF!O11))</f>
        <v>1.7140823089789592E-06</v>
      </c>
      <c r="AD11" s="4">
        <f>IF(IDIFF!P11=0,0,('IDIFF Calc'!P11-IDIFF!P11))</f>
        <v>1.7140823089789592E-06</v>
      </c>
      <c r="AE11" s="4">
        <f>IF(IDIFF!Q11=0,0,('IDIFF Calc'!Q11-IDIFF!Q11))</f>
        <v>1.7140823089789592E-06</v>
      </c>
    </row>
    <row r="12" spans="1:31" ht="12.75">
      <c r="A12" s="3">
        <v>0.3125</v>
      </c>
      <c r="B12">
        <f>IDIR!B12</f>
        <v>79</v>
      </c>
      <c r="C12">
        <f>IDIR!C12</f>
        <v>68</v>
      </c>
      <c r="E12" s="4">
        <f>IDIFF!$S12*SIN(E$4*3.1415926/180)+IDIFF!$T12*vetületek!E12+IDIFF!$U12*COS(E$4*3.1415926/180)</f>
        <v>102</v>
      </c>
      <c r="F12" s="4">
        <f>IDIFF!$S12*SIN(F$4*3.1415926/180)+IDIFF!$T12*vetületek!F12+IDIFF!$U12*COS(F$4*3.1415926/180)</f>
        <v>85.82188713398335</v>
      </c>
      <c r="G12" s="4">
        <f>IDIFF!$S12*SIN(G$4*3.1415926/180)+IDIFF!$T12*vetületek!G12+IDIFF!$U12*COS(G$4*3.1415926/180)</f>
        <v>104.8940050125433</v>
      </c>
      <c r="H12" s="4">
        <f>IDIFF!$S12*SIN(H$4*3.1415926/180)+IDIFF!$T12*vetületek!H12+IDIFF!$U12*COS(H$4*3.1415926/180)</f>
        <v>116.75989682037522</v>
      </c>
      <c r="I12" s="4">
        <f>IDIFF!$S12*SIN(I$4*3.1415926/180)+IDIFF!$T12*vetületek!I12+IDIFF!$U12*COS(I$4*3.1415926/180)</f>
        <v>118.24010653607723</v>
      </c>
      <c r="J12" s="4">
        <f>IDIFF!$S12*SIN(J$4*3.1415926/180)+IDIFF!$T12*vetületek!J12+IDIFF!$U12*COS(J$4*3.1415926/180)</f>
        <v>108.93801317491898</v>
      </c>
      <c r="K12" s="4">
        <f>IDIFF!$S12*SIN(K$4*3.1415926/180)+IDIFF!$T12*vetületek!K12+IDIFF!$U12*COS(K$4*3.1415926/180)</f>
        <v>91.34610505785885</v>
      </c>
      <c r="L12" s="4">
        <f>IDIFF!$S12*SIN(L$4*3.1415926/180)+IDIFF!$T12*vetületek!L12+IDIFF!$U12*COS(L$4*3.1415926/180)</f>
        <v>78.00000228929282</v>
      </c>
      <c r="M12" s="4">
        <f>IDIFF!$S12*SIN(M$4*3.1415926/180)+IDIFF!$T12*vetületek!M12+IDIFF!$U12*COS(M$4*3.1415926/180)</f>
        <v>78.00000228929282</v>
      </c>
      <c r="N12" s="4">
        <f>IDIFF!$S12*SIN(N$4*3.1415926/180)+IDIFF!$T12*vetületek!N12+IDIFF!$U12*COS(N$4*3.1415926/180)</f>
        <v>78.00000228929282</v>
      </c>
      <c r="O12" s="4">
        <f>IDIFF!$S12*SIN(O$4*3.1415926/180)+IDIFF!$T12*vetületek!O12+IDIFF!$U12*COS(O$4*3.1415926/180)</f>
        <v>78.00000228929282</v>
      </c>
      <c r="P12" s="4">
        <f>IDIFF!$S12*SIN(P$4*3.1415926/180)+IDIFF!$T12*vetületek!P12+IDIFF!$U12*COS(P$4*3.1415926/180)</f>
        <v>78.00000228929282</v>
      </c>
      <c r="Q12" s="4">
        <f>IDIFF!$S12*SIN(Q$4*3.1415926/180)+IDIFF!$T12*vetületek!Q12+IDIFF!$U12*COS(Q$4*3.1415926/180)</f>
        <v>78.00000228929282</v>
      </c>
      <c r="S12" s="4">
        <f>IF(IDIFF!E12=0,0,('IDIFF Calc'!E12-IDIFF!E12))</f>
        <v>0</v>
      </c>
      <c r="T12" s="4">
        <f>IF(IDIFF!F12=0,0,('IDIFF Calc'!F12-IDIFF!F12))</f>
        <v>-0.17811286601664733</v>
      </c>
      <c r="U12" s="4">
        <f>IF(IDIFF!G12=0,0,('IDIFF Calc'!G12-IDIFF!G12))</f>
        <v>-0.10599498745669678</v>
      </c>
      <c r="V12" s="4">
        <f>IF(IDIFF!H12=0,0,('IDIFF Calc'!H12-IDIFF!H12))</f>
        <v>0.7598968203752179</v>
      </c>
      <c r="W12" s="4">
        <f>IF(IDIFF!I12=0,0,('IDIFF Calc'!I12-IDIFF!I12))</f>
        <v>-0.759893463922765</v>
      </c>
      <c r="X12" s="4">
        <f>IF(IDIFF!J12=0,0,('IDIFF Calc'!J12-IDIFF!J12))</f>
        <v>-0.06198682508102138</v>
      </c>
      <c r="Y12" s="4">
        <f>IF(IDIFF!K12=0,0,('IDIFF Calc'!K12-IDIFF!K12))</f>
        <v>0.3461050578588498</v>
      </c>
      <c r="Z12" s="4">
        <f>IF(IDIFF!L12=0,0,('IDIFF Calc'!L12-IDIFF!L12))</f>
        <v>2.2892928228657183E-06</v>
      </c>
      <c r="AA12" s="4">
        <f>IF(IDIFF!M12=0,0,('IDIFF Calc'!M12-IDIFF!M12))</f>
        <v>2.2892928228657183E-06</v>
      </c>
      <c r="AB12" s="4">
        <f>IF(IDIFF!N12=0,0,('IDIFF Calc'!N12-IDIFF!N12))</f>
        <v>2.2892928228657183E-06</v>
      </c>
      <c r="AC12" s="4">
        <f>IF(IDIFF!O12=0,0,('IDIFF Calc'!O12-IDIFF!O12))</f>
        <v>2.2892928228657183E-06</v>
      </c>
      <c r="AD12" s="4">
        <f>IF(IDIFF!P12=0,0,('IDIFF Calc'!P12-IDIFF!P12))</f>
        <v>2.2892928228657183E-06</v>
      </c>
      <c r="AE12" s="4">
        <f>IF(IDIFF!Q12=0,0,('IDIFF Calc'!Q12-IDIFF!Q12))</f>
        <v>2.2892928228657183E-06</v>
      </c>
    </row>
    <row r="13" spans="1:31" ht="12.75">
      <c r="A13" s="3">
        <v>0.354166666666666</v>
      </c>
      <c r="B13">
        <f>IDIR!B13</f>
        <v>90</v>
      </c>
      <c r="C13">
        <f>IDIR!C13</f>
        <v>58</v>
      </c>
      <c r="E13" s="4">
        <f>IDIFF!$S13*SIN(E$4*3.1415926/180)+IDIFF!$T13*vetületek!E13+IDIFF!$U13*COS(E$4*3.1415926/180)</f>
        <v>136</v>
      </c>
      <c r="F13" s="4">
        <f>IDIFF!$S13*SIN(F$4*3.1415926/180)+IDIFF!$T13*vetületek!F13+IDIFF!$U13*COS(F$4*3.1415926/180)</f>
        <v>110.0000028814253</v>
      </c>
      <c r="G13" s="4">
        <f>IDIFF!$S13*SIN(G$4*3.1415926/180)+IDIFF!$T13*vetületek!G13+IDIFF!$U13*COS(G$4*3.1415926/180)</f>
        <v>132.77568469942602</v>
      </c>
      <c r="H13" s="4">
        <f>IDIFF!$S13*SIN(H$4*3.1415926/180)+IDIFF!$T13*vetületek!H13+IDIFF!$U13*COS(H$4*3.1415926/180)</f>
        <v>149.44863995010525</v>
      </c>
      <c r="I13" s="4">
        <f>IDIFF!$S13*SIN(I$4*3.1415926/180)+IDIFF!$T13*vetületek!I13+IDIFF!$U13*COS(I$4*3.1415926/180)</f>
        <v>155.55136510806392</v>
      </c>
      <c r="J13" s="4">
        <f>IDIFF!$S13*SIN(J$4*3.1415926/180)+IDIFF!$T13*vetületek!J13+IDIFF!$U13*COS(J$4*3.1415926/180)</f>
        <v>149.44863995010525</v>
      </c>
      <c r="K13" s="4">
        <f>IDIFF!$S13*SIN(K$4*3.1415926/180)+IDIFF!$T13*vetületek!K13+IDIFF!$U13*COS(K$4*3.1415926/180)</f>
        <v>132.77568469942602</v>
      </c>
      <c r="L13" s="4">
        <f>IDIFF!$S13*SIN(L$4*3.1415926/180)+IDIFF!$T13*vetületek!L13+IDIFF!$U13*COS(L$4*3.1415926/180)</f>
        <v>110.0000028814253</v>
      </c>
      <c r="M13" s="4">
        <f>IDIFF!$S13*SIN(M$4*3.1415926/180)+IDIFF!$T13*vetületek!M13+IDIFF!$U13*COS(M$4*3.1415926/180)</f>
        <v>110.0000028814253</v>
      </c>
      <c r="N13" s="4">
        <f>IDIFF!$S13*SIN(N$4*3.1415926/180)+IDIFF!$T13*vetületek!N13+IDIFF!$U13*COS(N$4*3.1415926/180)</f>
        <v>110.0000028814253</v>
      </c>
      <c r="O13" s="4">
        <f>IDIFF!$S13*SIN(O$4*3.1415926/180)+IDIFF!$T13*vetületek!O13+IDIFF!$U13*COS(O$4*3.1415926/180)</f>
        <v>110.0000028814253</v>
      </c>
      <c r="P13" s="4">
        <f>IDIFF!$S13*SIN(P$4*3.1415926/180)+IDIFF!$T13*vetületek!P13+IDIFF!$U13*COS(P$4*3.1415926/180)</f>
        <v>110.0000028814253</v>
      </c>
      <c r="Q13" s="4">
        <f>IDIFF!$S13*SIN(Q$4*3.1415926/180)+IDIFF!$T13*vetületek!Q13+IDIFF!$U13*COS(Q$4*3.1415926/180)</f>
        <v>110.0000028814253</v>
      </c>
      <c r="S13" s="4">
        <f>IF(IDIFF!E13=0,0,('IDIFF Calc'!E13-IDIFF!E13))</f>
        <v>0</v>
      </c>
      <c r="T13" s="4">
        <f>IF(IDIFF!F13=0,0,('IDIFF Calc'!F13-IDIFF!F13))</f>
        <v>2.881425302803109E-06</v>
      </c>
      <c r="U13" s="4">
        <f>IF(IDIFF!G13=0,0,('IDIFF Calc'!G13-IDIFF!G13))</f>
        <v>-1.224315300573977</v>
      </c>
      <c r="V13" s="4">
        <f>IF(IDIFF!H13=0,0,('IDIFF Calc'!H13-IDIFF!H13))</f>
        <v>-0.551360049894754</v>
      </c>
      <c r="W13" s="4">
        <f>IF(IDIFF!I13=0,0,('IDIFF Calc'!I13-IDIFF!I13))</f>
        <v>0.5513651080639193</v>
      </c>
      <c r="X13" s="4">
        <f>IF(IDIFF!J13=0,0,('IDIFF Calc'!J13-IDIFF!J13))</f>
        <v>1.448639950105246</v>
      </c>
      <c r="Y13" s="4">
        <f>IF(IDIFF!K13=0,0,('IDIFF Calc'!K13-IDIFF!K13))</f>
        <v>-0.22431530057397708</v>
      </c>
      <c r="Z13" s="4">
        <f>IF(IDIFF!L13=0,0,('IDIFF Calc'!L13-IDIFF!L13))</f>
        <v>2.881425302803109E-06</v>
      </c>
      <c r="AA13" s="4">
        <f>IF(IDIFF!M13=0,0,('IDIFF Calc'!M13-IDIFF!M13))</f>
        <v>2.881425302803109E-06</v>
      </c>
      <c r="AB13" s="4">
        <f>IF(IDIFF!N13=0,0,('IDIFF Calc'!N13-IDIFF!N13))</f>
        <v>2.881425302803109E-06</v>
      </c>
      <c r="AC13" s="4">
        <f>IF(IDIFF!O13=0,0,('IDIFF Calc'!O13-IDIFF!O13))</f>
        <v>2.881425302803109E-06</v>
      </c>
      <c r="AD13" s="4">
        <f>IF(IDIFF!P13=0,0,('IDIFF Calc'!P13-IDIFF!P13))</f>
        <v>2.881425302803109E-06</v>
      </c>
      <c r="AE13" s="4">
        <f>IF(IDIFF!Q13=0,0,('IDIFF Calc'!Q13-IDIFF!Q13))</f>
        <v>2.881425302803109E-06</v>
      </c>
    </row>
    <row r="14" spans="1:31" ht="12.75">
      <c r="A14" s="3">
        <v>0.395833333333333</v>
      </c>
      <c r="B14">
        <f>IDIR!B14</f>
        <v>102</v>
      </c>
      <c r="C14">
        <f>IDIR!C14</f>
        <v>48</v>
      </c>
      <c r="E14" s="4">
        <f>IDIFF!$S14*SIN(E$4*3.1415926/180)+IDIFF!$T14*vetületek!E14+IDIFF!$U14*COS(E$4*3.1415926/180)</f>
        <v>157</v>
      </c>
      <c r="F14" s="4">
        <f>IDIFF!$S14*SIN(F$4*3.1415926/180)+IDIFF!$T14*vetületek!F14+IDIFF!$U14*COS(F$4*3.1415926/180)</f>
        <v>140.0000033063814</v>
      </c>
      <c r="G14" s="4">
        <f>IDIFF!$S14*SIN(G$4*3.1415926/180)+IDIFF!$T14*vetületek!G14+IDIFF!$U14*COS(G$4*3.1415926/180)</f>
        <v>151.53285485619384</v>
      </c>
      <c r="H14" s="4">
        <f>IDIFF!$S14*SIN(H$4*3.1415926/180)+IDIFF!$T14*vetületek!H14+IDIFF!$U14*COS(H$4*3.1415926/180)</f>
        <v>167.7349778848726</v>
      </c>
      <c r="I14" s="4">
        <f>IDIFF!$S14*SIN(I$4*3.1415926/180)+IDIFF!$T14*vetületek!I14+IDIFF!$U14*COS(I$4*3.1415926/180)</f>
        <v>176.5055371208655</v>
      </c>
      <c r="J14" s="4">
        <f>IDIFF!$S14*SIN(J$4*3.1415926/180)+IDIFF!$T14*vetületek!J14+IDIFF!$U14*COS(J$4*3.1415926/180)</f>
        <v>175.49446837805434</v>
      </c>
      <c r="K14" s="4">
        <f>IDIFF!$S14*SIN(K$4*3.1415926/180)+IDIFF!$T14*vetületek!K14+IDIFF!$U14*COS(K$4*3.1415926/180)</f>
        <v>164.97268670053722</v>
      </c>
      <c r="L14" s="4">
        <f>IDIFF!$S14*SIN(L$4*3.1415926/180)+IDIFF!$T14*vetületek!L14+IDIFF!$U14*COS(L$4*3.1415926/180)</f>
        <v>147.75949489776477</v>
      </c>
      <c r="M14" s="4">
        <f>IDIFF!$S14*SIN(M$4*3.1415926/180)+IDIFF!$T14*vetületek!M14+IDIFF!$U14*COS(M$4*3.1415926/180)</f>
        <v>140.0000033063814</v>
      </c>
      <c r="N14" s="4">
        <f>IDIFF!$S14*SIN(N$4*3.1415926/180)+IDIFF!$T14*vetületek!N14+IDIFF!$U14*COS(N$4*3.1415926/180)</f>
        <v>140.0000033063814</v>
      </c>
      <c r="O14" s="4">
        <f>IDIFF!$S14*SIN(O$4*3.1415926/180)+IDIFF!$T14*vetületek!O14+IDIFF!$U14*COS(O$4*3.1415926/180)</f>
        <v>140.0000033063814</v>
      </c>
      <c r="P14" s="4">
        <f>IDIFF!$S14*SIN(P$4*3.1415926/180)+IDIFF!$T14*vetületek!P14+IDIFF!$U14*COS(P$4*3.1415926/180)</f>
        <v>140.0000033063814</v>
      </c>
      <c r="Q14" s="4">
        <f>IDIFF!$S14*SIN(Q$4*3.1415926/180)+IDIFF!$T14*vetületek!Q14+IDIFF!$U14*COS(Q$4*3.1415926/180)</f>
        <v>140.0000033063814</v>
      </c>
      <c r="S14" s="4">
        <f>IF(IDIFF!E14=0,0,('IDIFF Calc'!E14-IDIFF!E14))</f>
        <v>0</v>
      </c>
      <c r="T14" s="4">
        <f>IF(IDIFF!F14=0,0,('IDIFF Calc'!F14-IDIFF!F14))</f>
        <v>3.306381387346846E-06</v>
      </c>
      <c r="U14" s="4">
        <f>IF(IDIFF!G14=0,0,('IDIFF Calc'!G14-IDIFF!G14))</f>
        <v>0.5328548561938362</v>
      </c>
      <c r="V14" s="4">
        <f>IF(IDIFF!H14=0,0,('IDIFF Calc'!H14-IDIFF!H14))</f>
        <v>0.7349778848725919</v>
      </c>
      <c r="W14" s="4">
        <f>IF(IDIFF!I14=0,0,('IDIFF Calc'!I14-IDIFF!I14))</f>
        <v>-0.4944628791344883</v>
      </c>
      <c r="X14" s="4">
        <f>IF(IDIFF!J14=0,0,('IDIFF Calc'!J14-IDIFF!J14))</f>
        <v>-0.5055316219456643</v>
      </c>
      <c r="Y14" s="4">
        <f>IF(IDIFF!K14=0,0,('IDIFF Calc'!K14-IDIFF!K14))</f>
        <v>-0.02731329946277583</v>
      </c>
      <c r="Z14" s="4">
        <f>IF(IDIFF!L14=0,0,('IDIFF Calc'!L14-IDIFF!L14))</f>
        <v>-0.24050510223523247</v>
      </c>
      <c r="AA14" s="4">
        <f>IF(IDIFF!M14=0,0,('IDIFF Calc'!M14-IDIFF!M14))</f>
        <v>3.306381387346846E-06</v>
      </c>
      <c r="AB14" s="4">
        <f>IF(IDIFF!N14=0,0,('IDIFF Calc'!N14-IDIFF!N14))</f>
        <v>3.306381387346846E-06</v>
      </c>
      <c r="AC14" s="4">
        <f>IF(IDIFF!O14=0,0,('IDIFF Calc'!O14-IDIFF!O14))</f>
        <v>3.306381387346846E-06</v>
      </c>
      <c r="AD14" s="4">
        <f>IF(IDIFF!P14=0,0,('IDIFF Calc'!P14-IDIFF!P14))</f>
        <v>3.306381387346846E-06</v>
      </c>
      <c r="AE14" s="4">
        <f>IF(IDIFF!Q14=0,0,('IDIFF Calc'!Q14-IDIFF!Q14))</f>
        <v>3.306381387346846E-06</v>
      </c>
    </row>
    <row r="15" spans="1:31" ht="12.75">
      <c r="A15" s="3">
        <v>0.4375</v>
      </c>
      <c r="B15">
        <f>IDIR!B15</f>
        <v>115</v>
      </c>
      <c r="C15">
        <f>IDIR!C15</f>
        <v>38</v>
      </c>
      <c r="E15" s="4">
        <f>IDIFF!$S15*SIN(E$4*3.1415926/180)+IDIFF!$T15*vetületek!E15+IDIFF!$U15*COS(E$4*3.1415926/180)</f>
        <v>166</v>
      </c>
      <c r="F15" s="4">
        <f>IDIFF!$S15*SIN(F$4*3.1415926/180)+IDIFF!$T15*vetületek!F15+IDIFF!$U15*COS(F$4*3.1415926/180)</f>
        <v>162.00000354661614</v>
      </c>
      <c r="G15" s="4">
        <f>IDIFF!$S15*SIN(G$4*3.1415926/180)+IDIFF!$T15*vetületek!G15+IDIFF!$U15*COS(G$4*3.1415926/180)</f>
        <v>164.29055946285246</v>
      </c>
      <c r="H15" s="4">
        <f>IDIFF!$S15*SIN(H$4*3.1415926/180)+IDIFF!$T15*vetületek!H15+IDIFF!$U15*COS(H$4*3.1415926/180)</f>
        <v>177.07426611361</v>
      </c>
      <c r="I15" s="4">
        <f>IDIFF!$S15*SIN(I$4*3.1415926/180)+IDIFF!$T15*vetületek!I15+IDIFF!$U15*COS(I$4*3.1415926/180)</f>
        <v>185.81883641768465</v>
      </c>
      <c r="J15" s="4">
        <f>IDIFF!$S15*SIN(J$4*3.1415926/180)+IDIFF!$T15*vetületek!J15+IDIFF!$U15*COS(J$4*3.1415926/180)</f>
        <v>188.1811699020456</v>
      </c>
      <c r="K15" s="4">
        <f>IDIFF!$S15*SIN(K$4*3.1415926/180)+IDIFF!$T15*vetületek!K15+IDIFF!$U15*COS(K$4*3.1415926/180)</f>
        <v>183.52828123840496</v>
      </c>
      <c r="L15" s="4">
        <f>IDIFF!$S15*SIN(L$4*3.1415926/180)+IDIFF!$T15*vetületek!L15+IDIFF!$U15*COS(L$4*3.1415926/180)</f>
        <v>173.10690814509917</v>
      </c>
      <c r="M15" s="4">
        <f>IDIFF!$S15*SIN(M$4*3.1415926/180)+IDIFF!$T15*vetületek!M15+IDIFF!$U15*COS(M$4*3.1415926/180)</f>
        <v>162.00000354661614</v>
      </c>
      <c r="N15" s="4">
        <f>IDIFF!$S15*SIN(N$4*3.1415926/180)+IDIFF!$T15*vetületek!N15+IDIFF!$U15*COS(N$4*3.1415926/180)</f>
        <v>162.00000354661614</v>
      </c>
      <c r="O15" s="4">
        <f>IDIFF!$S15*SIN(O$4*3.1415926/180)+IDIFF!$T15*vetületek!O15+IDIFF!$U15*COS(O$4*3.1415926/180)</f>
        <v>162.00000354661614</v>
      </c>
      <c r="P15" s="4">
        <f>IDIFF!$S15*SIN(P$4*3.1415926/180)+IDIFF!$T15*vetületek!P15+IDIFF!$U15*COS(P$4*3.1415926/180)</f>
        <v>162.00000354661614</v>
      </c>
      <c r="Q15" s="4">
        <f>IDIFF!$S15*SIN(Q$4*3.1415926/180)+IDIFF!$T15*vetületek!Q15+IDIFF!$U15*COS(Q$4*3.1415926/180)</f>
        <v>162.00000354661614</v>
      </c>
      <c r="S15" s="4">
        <f>IF(IDIFF!E15=0,0,('IDIFF Calc'!E15-IDIFF!E15))</f>
        <v>0</v>
      </c>
      <c r="T15" s="4">
        <f>IF(IDIFF!F15=0,0,('IDIFF Calc'!F15-IDIFF!F15))</f>
        <v>3.546616142102721E-06</v>
      </c>
      <c r="U15" s="4">
        <f>IF(IDIFF!G15=0,0,('IDIFF Calc'!G15-IDIFF!G15))</f>
        <v>0.2905594628524568</v>
      </c>
      <c r="V15" s="4">
        <f>IF(IDIFF!H15=0,0,('IDIFF Calc'!H15-IDIFF!H15))</f>
        <v>0.07426611361000823</v>
      </c>
      <c r="W15" s="4">
        <f>IF(IDIFF!I15=0,0,('IDIFF Calc'!I15-IDIFF!I15))</f>
        <v>-0.18116358231534946</v>
      </c>
      <c r="X15" s="4">
        <f>IF(IDIFF!J15=0,0,('IDIFF Calc'!J15-IDIFF!J15))</f>
        <v>0.18116990204561034</v>
      </c>
      <c r="Y15" s="4">
        <f>IF(IDIFF!K15=0,0,('IDIFF Calc'!K15-IDIFF!K15))</f>
        <v>-0.4717187615950422</v>
      </c>
      <c r="Z15" s="4">
        <f>IF(IDIFF!L15=0,0,('IDIFF Calc'!L15-IDIFF!L15))</f>
        <v>0.1069081450991689</v>
      </c>
      <c r="AA15" s="4">
        <f>IF(IDIFF!M15=0,0,('IDIFF Calc'!M15-IDIFF!M15))</f>
        <v>3.546616142102721E-06</v>
      </c>
      <c r="AB15" s="4">
        <f>IF(IDIFF!N15=0,0,('IDIFF Calc'!N15-IDIFF!N15))</f>
        <v>3.546616142102721E-06</v>
      </c>
      <c r="AC15" s="4">
        <f>IF(IDIFF!O15=0,0,('IDIFF Calc'!O15-IDIFF!O15))</f>
        <v>3.546616142102721E-06</v>
      </c>
      <c r="AD15" s="4">
        <f>IF(IDIFF!P15=0,0,('IDIFF Calc'!P15-IDIFF!P15))</f>
        <v>3.546616142102721E-06</v>
      </c>
      <c r="AE15" s="4">
        <f>IF(IDIFF!Q15=0,0,('IDIFF Calc'!Q15-IDIFF!Q15))</f>
        <v>3.546616142102721E-06</v>
      </c>
    </row>
    <row r="16" spans="1:31" ht="12.75">
      <c r="A16" s="3">
        <v>0.479166666666666</v>
      </c>
      <c r="B16">
        <f>IDIR!B16</f>
        <v>136</v>
      </c>
      <c r="C16">
        <f>IDIR!C16</f>
        <v>30</v>
      </c>
      <c r="E16" s="4">
        <f>IDIFF!$S16*SIN(E$4*3.1415926/180)+IDIFF!$T16*vetületek!E16+IDIFF!$U16*COS(E$4*3.1415926/180)</f>
        <v>178</v>
      </c>
      <c r="F16" s="4">
        <f>IDIFF!$S16*SIN(F$4*3.1415926/180)+IDIFF!$T16*vetületek!F16+IDIFF!$U16*COS(F$4*3.1415926/180)</f>
        <v>179.00000402464502</v>
      </c>
      <c r="G16" s="4">
        <f>IDIFF!$S16*SIN(G$4*3.1415926/180)+IDIFF!$T16*vetületek!G16+IDIFF!$U16*COS(G$4*3.1415926/180)</f>
        <v>179.00000402464502</v>
      </c>
      <c r="H16" s="4">
        <f>IDIFF!$S16*SIN(H$4*3.1415926/180)+IDIFF!$T16*vetületek!H16+IDIFF!$U16*COS(H$4*3.1415926/180)</f>
        <v>182.8826632885647</v>
      </c>
      <c r="I16" s="4">
        <f>IDIFF!$S16*SIN(I$4*3.1415926/180)+IDIFF!$T16*vetületek!I16+IDIFF!$U16*COS(I$4*3.1415926/180)</f>
        <v>190.14873260135985</v>
      </c>
      <c r="J16" s="4">
        <f>IDIFF!$S16*SIN(J$4*3.1415926/180)+IDIFF!$T16*vetületek!J16+IDIFF!$U16*COS(J$4*3.1415926/180)</f>
        <v>194.42750919496686</v>
      </c>
      <c r="K16" s="4">
        <f>IDIFF!$S16*SIN(K$4*3.1415926/180)+IDIFF!$T16*vetületek!K16+IDIFF!$U16*COS(K$4*3.1415926/180)</f>
        <v>194.57249837475194</v>
      </c>
      <c r="L16" s="4">
        <f>IDIFF!$S16*SIN(L$4*3.1415926/180)+IDIFF!$T16*vetületek!L16+IDIFF!$U16*COS(L$4*3.1415926/180)</f>
        <v>190.54485040837545</v>
      </c>
      <c r="M16" s="4">
        <f>IDIFF!$S16*SIN(M$4*3.1415926/180)+IDIFF!$T16*vetületek!M16+IDIFF!$U16*COS(M$4*3.1415926/180)</f>
        <v>183.42377027985134</v>
      </c>
      <c r="N16" s="4">
        <f>IDIFF!$S16*SIN(N$4*3.1415926/180)+IDIFF!$T16*vetületek!N16+IDIFF!$U16*COS(N$4*3.1415926/180)</f>
        <v>179.00000402464502</v>
      </c>
      <c r="O16" s="4">
        <f>IDIFF!$S16*SIN(O$4*3.1415926/180)+IDIFF!$T16*vetületek!O16+IDIFF!$U16*COS(O$4*3.1415926/180)</f>
        <v>179.00000402464502</v>
      </c>
      <c r="P16" s="4">
        <f>IDIFF!$S16*SIN(P$4*3.1415926/180)+IDIFF!$T16*vetületek!P16+IDIFF!$U16*COS(P$4*3.1415926/180)</f>
        <v>179.00000402464502</v>
      </c>
      <c r="Q16" s="4">
        <f>IDIFF!$S16*SIN(Q$4*3.1415926/180)+IDIFF!$T16*vetületek!Q16+IDIFF!$U16*COS(Q$4*3.1415926/180)</f>
        <v>179.00000402464502</v>
      </c>
      <c r="S16" s="4">
        <f>IF(IDIFF!E16=0,0,('IDIFF Calc'!E16-IDIFF!E16))</f>
        <v>0</v>
      </c>
      <c r="T16" s="4">
        <f>IF(IDIFF!F16=0,0,('IDIFF Calc'!F16-IDIFF!F16))</f>
        <v>4.024645022582263E-06</v>
      </c>
      <c r="U16" s="4">
        <f>IF(IDIFF!G16=0,0,('IDIFF Calc'!G16-IDIFF!G16))</f>
        <v>4.024645022582263E-06</v>
      </c>
      <c r="V16" s="4">
        <f>IF(IDIFF!H16=0,0,('IDIFF Calc'!H16-IDIFF!H16))</f>
        <v>-0.1173367114353141</v>
      </c>
      <c r="W16" s="4">
        <f>IF(IDIFF!I16=0,0,('IDIFF Calc'!I16-IDIFF!I16))</f>
        <v>-0.8512673986401467</v>
      </c>
      <c r="X16" s="4">
        <f>IF(IDIFF!J16=0,0,('IDIFF Calc'!J16-IDIFF!J16))</f>
        <v>0.42750919496685924</v>
      </c>
      <c r="Y16" s="4">
        <f>IF(IDIFF!K16=0,0,('IDIFF Calc'!K16-IDIFF!K16))</f>
        <v>0.5724983747519445</v>
      </c>
      <c r="Z16" s="4">
        <f>IF(IDIFF!L16=0,0,('IDIFF Calc'!L16-IDIFF!L16))</f>
        <v>-0.45514959162454716</v>
      </c>
      <c r="AA16" s="4">
        <f>IF(IDIFF!M16=0,0,('IDIFF Calc'!M16-IDIFF!M16))</f>
        <v>0.42377027985133964</v>
      </c>
      <c r="AB16" s="4">
        <f>IF(IDIFF!N16=0,0,('IDIFF Calc'!N16-IDIFF!N16))</f>
        <v>4.024645022582263E-06</v>
      </c>
      <c r="AC16" s="4">
        <f>IF(IDIFF!O16=0,0,('IDIFF Calc'!O16-IDIFF!O16))</f>
        <v>4.024645022582263E-06</v>
      </c>
      <c r="AD16" s="4">
        <f>IF(IDIFF!P16=0,0,('IDIFF Calc'!P16-IDIFF!P16))</f>
        <v>4.024645022582263E-06</v>
      </c>
      <c r="AE16" s="4">
        <f>IF(IDIFF!Q16=0,0,('IDIFF Calc'!Q16-IDIFF!Q16))</f>
        <v>4.024645022582263E-06</v>
      </c>
    </row>
    <row r="17" spans="1:31" ht="12.75">
      <c r="A17" s="3">
        <v>0.520833333333333</v>
      </c>
      <c r="B17">
        <f>IDIR!B17</f>
        <v>165</v>
      </c>
      <c r="C17">
        <f>IDIR!C17</f>
        <v>25</v>
      </c>
      <c r="E17" s="4">
        <f>IDIFF!$S17*SIN(E$4*3.1415926/180)+IDIFF!$T17*vetületek!E17+IDIFF!$U17*COS(E$4*3.1415926/180)</f>
        <v>188</v>
      </c>
      <c r="F17" s="4">
        <f>IDIFF!$S17*SIN(F$4*3.1415926/180)+IDIFF!$T17*vetületek!F17+IDIFF!$U17*COS(F$4*3.1415926/180)</f>
        <v>188.0000045020406</v>
      </c>
      <c r="G17" s="4">
        <f>IDIFF!$S17*SIN(G$4*3.1415926/180)+IDIFF!$T17*vetületek!G17+IDIFF!$U17*COS(G$4*3.1415926/180)</f>
        <v>188.0000045020406</v>
      </c>
      <c r="H17" s="4">
        <f>IDIFF!$S17*SIN(H$4*3.1415926/180)+IDIFF!$T17*vetületek!H17+IDIFF!$U17*COS(H$4*3.1415926/180)</f>
        <v>188.0000045020406</v>
      </c>
      <c r="I17" s="4">
        <f>IDIFF!$S17*SIN(I$4*3.1415926/180)+IDIFF!$T17*vetületek!I17+IDIFF!$U17*COS(I$4*3.1415926/180)</f>
        <v>190.4115473946901</v>
      </c>
      <c r="J17" s="4">
        <f>IDIFF!$S17*SIN(J$4*3.1415926/180)+IDIFF!$T17*vetületek!J17+IDIFF!$U17*COS(J$4*3.1415926/180)</f>
        <v>194.58846174862148</v>
      </c>
      <c r="K17" s="4">
        <f>IDIFF!$S17*SIN(K$4*3.1415926/180)+IDIFF!$T17*vetületek!K17+IDIFF!$U17*COS(K$4*3.1415926/180)</f>
        <v>197.00000436281024</v>
      </c>
      <c r="L17" s="4">
        <f>IDIFF!$S17*SIN(L$4*3.1415926/180)+IDIFF!$T17*vetületek!L17+IDIFF!$U17*COS(L$4*3.1415926/180)</f>
        <v>197.00000436281024</v>
      </c>
      <c r="M17" s="4">
        <f>IDIFF!$S17*SIN(M$4*3.1415926/180)+IDIFF!$T17*vetületek!M17+IDIFF!$U17*COS(M$4*3.1415926/180)</f>
        <v>194.58846174862148</v>
      </c>
      <c r="N17" s="4">
        <f>IDIFF!$S17*SIN(N$4*3.1415926/180)+IDIFF!$T17*vetületek!N17+IDIFF!$U17*COS(N$4*3.1415926/180)</f>
        <v>190.4115473946901</v>
      </c>
      <c r="O17" s="4">
        <f>IDIFF!$S17*SIN(O$4*3.1415926/180)+IDIFF!$T17*vetületek!O17+IDIFF!$U17*COS(O$4*3.1415926/180)</f>
        <v>188.0000045020406</v>
      </c>
      <c r="P17" s="4">
        <f>IDIFF!$S17*SIN(P$4*3.1415926/180)+IDIFF!$T17*vetületek!P17+IDIFF!$U17*COS(P$4*3.1415926/180)</f>
        <v>188.0000045020406</v>
      </c>
      <c r="Q17" s="4">
        <f>IDIFF!$S17*SIN(Q$4*3.1415926/180)+IDIFF!$T17*vetületek!Q17+IDIFF!$U17*COS(Q$4*3.1415926/180)</f>
        <v>188.0000045020406</v>
      </c>
      <c r="S17" s="4">
        <f>IF(IDIFF!E17=0,0,('IDIFF Calc'!E17-IDIFF!E17))</f>
        <v>0</v>
      </c>
      <c r="T17" s="4">
        <f>IF(IDIFF!F17=0,0,('IDIFF Calc'!F17-IDIFF!F17))</f>
        <v>4.502040610532276E-06</v>
      </c>
      <c r="U17" s="4">
        <f>IF(IDIFF!G17=0,0,('IDIFF Calc'!G17-IDIFF!G17))</f>
        <v>4.502040610532276E-06</v>
      </c>
      <c r="V17" s="4">
        <f>IF(IDIFF!H17=0,0,('IDIFF Calc'!H17-IDIFF!H17))</f>
        <v>4.502040610532276E-06</v>
      </c>
      <c r="W17" s="4">
        <f>IF(IDIFF!I17=0,0,('IDIFF Calc'!I17-IDIFF!I17))</f>
        <v>-0.5884526053098966</v>
      </c>
      <c r="X17" s="4">
        <f>IF(IDIFF!J17=0,0,('IDIFF Calc'!J17-IDIFF!J17))</f>
        <v>0.5884617486214836</v>
      </c>
      <c r="Y17" s="4">
        <f>IF(IDIFF!K17=0,0,('IDIFF Calc'!K17-IDIFF!K17))</f>
        <v>4.362810244629145E-06</v>
      </c>
      <c r="Z17" s="4">
        <f>IF(IDIFF!L17=0,0,('IDIFF Calc'!L17-IDIFF!L17))</f>
        <v>4.362810244629145E-06</v>
      </c>
      <c r="AA17" s="4">
        <f>IF(IDIFF!M17=0,0,('IDIFF Calc'!M17-IDIFF!M17))</f>
        <v>0.5884617486214836</v>
      </c>
      <c r="AB17" s="4">
        <f>IF(IDIFF!N17=0,0,('IDIFF Calc'!N17-IDIFF!N17))</f>
        <v>-0.5884526053098966</v>
      </c>
      <c r="AC17" s="4">
        <f>IF(IDIFF!O17=0,0,('IDIFF Calc'!O17-IDIFF!O17))</f>
        <v>4.502040610532276E-06</v>
      </c>
      <c r="AD17" s="4">
        <f>IF(IDIFF!P17=0,0,('IDIFF Calc'!P17-IDIFF!P17))</f>
        <v>4.502040610532276E-06</v>
      </c>
      <c r="AE17" s="4">
        <f>IF(IDIFF!Q17=0,0,('IDIFF Calc'!Q17-IDIFF!Q17))</f>
        <v>4.502040610532276E-06</v>
      </c>
    </row>
    <row r="18" spans="1:31" ht="12.75">
      <c r="A18" s="3">
        <v>0.5625</v>
      </c>
      <c r="B18">
        <f>IDIR!B18</f>
        <v>195</v>
      </c>
      <c r="C18">
        <f>IDIR!C18</f>
        <v>25</v>
      </c>
      <c r="E18" s="4">
        <f>IDIFF!$S18*SIN(E$4*3.1415926/180)+IDIFF!$T18*vetületek!E18+IDIFF!$U18*COS(E$4*3.1415926/180)</f>
        <v>188</v>
      </c>
      <c r="F18" s="4">
        <f>IDIFF!$S18*SIN(F$4*3.1415926/180)+IDIFF!$T18*vetületek!F18+IDIFF!$U18*COS(F$4*3.1415926/180)</f>
        <v>188.0000045020406</v>
      </c>
      <c r="G18" s="4">
        <f>IDIFF!$S18*SIN(G$4*3.1415926/180)+IDIFF!$T18*vetületek!G18+IDIFF!$U18*COS(G$4*3.1415926/180)</f>
        <v>188.0000045020406</v>
      </c>
      <c r="H18" s="4">
        <f>IDIFF!$S18*SIN(H$4*3.1415926/180)+IDIFF!$T18*vetületek!H18+IDIFF!$U18*COS(H$4*3.1415926/180)</f>
        <v>188.0000045020406</v>
      </c>
      <c r="I18" s="4">
        <f>IDIFF!$S18*SIN(I$4*3.1415926/180)+IDIFF!$T18*vetületek!I18+IDIFF!$U18*COS(I$4*3.1415926/180)</f>
        <v>188.0000045020406</v>
      </c>
      <c r="J18" s="4">
        <f>IDIFF!$S18*SIN(J$4*3.1415926/180)+IDIFF!$T18*vetületek!J18+IDIFF!$U18*COS(J$4*3.1415926/180)</f>
        <v>190.4115473946901</v>
      </c>
      <c r="K18" s="4">
        <f>IDIFF!$S18*SIN(K$4*3.1415926/180)+IDIFF!$T18*vetületek!K18+IDIFF!$U18*COS(K$4*3.1415926/180)</f>
        <v>194.58846174862148</v>
      </c>
      <c r="L18" s="4">
        <f>IDIFF!$S18*SIN(L$4*3.1415926/180)+IDIFF!$T18*vetületek!L18+IDIFF!$U18*COS(L$4*3.1415926/180)</f>
        <v>197.00000436281024</v>
      </c>
      <c r="M18" s="4">
        <f>IDIFF!$S18*SIN(M$4*3.1415926/180)+IDIFF!$T18*vetületek!M18+IDIFF!$U18*COS(M$4*3.1415926/180)</f>
        <v>197.00000436281024</v>
      </c>
      <c r="N18" s="4">
        <f>IDIFF!$S18*SIN(N$4*3.1415926/180)+IDIFF!$T18*vetületek!N18+IDIFF!$U18*COS(N$4*3.1415926/180)</f>
        <v>194.58846174862148</v>
      </c>
      <c r="O18" s="4">
        <f>IDIFF!$S18*SIN(O$4*3.1415926/180)+IDIFF!$T18*vetületek!O18+IDIFF!$U18*COS(O$4*3.1415926/180)</f>
        <v>190.4115473946901</v>
      </c>
      <c r="P18" s="4">
        <f>IDIFF!$S18*SIN(P$4*3.1415926/180)+IDIFF!$T18*vetületek!P18+IDIFF!$U18*COS(P$4*3.1415926/180)</f>
        <v>188.0000045020406</v>
      </c>
      <c r="Q18" s="4">
        <f>IDIFF!$S18*SIN(Q$4*3.1415926/180)+IDIFF!$T18*vetületek!Q18+IDIFF!$U18*COS(Q$4*3.1415926/180)</f>
        <v>188.0000045020406</v>
      </c>
      <c r="S18" s="4">
        <f>IF(IDIFF!E18=0,0,('IDIFF Calc'!E18-IDIFF!E18))</f>
        <v>0</v>
      </c>
      <c r="T18" s="4">
        <f>IF(IDIFF!F18=0,0,('IDIFF Calc'!F18-IDIFF!F18))</f>
        <v>4.502040610532276E-06</v>
      </c>
      <c r="U18" s="4">
        <f>IF(IDIFF!G18=0,0,('IDIFF Calc'!G18-IDIFF!G18))</f>
        <v>4.502040610532276E-06</v>
      </c>
      <c r="V18" s="4">
        <f>IF(IDIFF!H18=0,0,('IDIFF Calc'!H18-IDIFF!H18))</f>
        <v>4.502040610532276E-06</v>
      </c>
      <c r="W18" s="4">
        <f>IF(IDIFF!I18=0,0,('IDIFF Calc'!I18-IDIFF!I18))</f>
        <v>4.502040610532276E-06</v>
      </c>
      <c r="X18" s="4">
        <f>IF(IDIFF!J18=0,0,('IDIFF Calc'!J18-IDIFF!J18))</f>
        <v>-0.5884526053098966</v>
      </c>
      <c r="Y18" s="4">
        <f>IF(IDIFF!K18=0,0,('IDIFF Calc'!K18-IDIFF!K18))</f>
        <v>0.5884617486214836</v>
      </c>
      <c r="Z18" s="4">
        <f>IF(IDIFF!L18=0,0,('IDIFF Calc'!L18-IDIFF!L18))</f>
        <v>4.362810244629145E-06</v>
      </c>
      <c r="AA18" s="4">
        <f>IF(IDIFF!M18=0,0,('IDIFF Calc'!M18-IDIFF!M18))</f>
        <v>4.362810244629145E-06</v>
      </c>
      <c r="AB18" s="4">
        <f>IF(IDIFF!N18=0,0,('IDIFF Calc'!N18-IDIFF!N18))</f>
        <v>0.5884617486214836</v>
      </c>
      <c r="AC18" s="4">
        <f>IF(IDIFF!O18=0,0,('IDIFF Calc'!O18-IDIFF!O18))</f>
        <v>-0.5884526053098966</v>
      </c>
      <c r="AD18" s="4">
        <f>IF(IDIFF!P18=0,0,('IDIFF Calc'!P18-IDIFF!P18))</f>
        <v>4.502040610532276E-06</v>
      </c>
      <c r="AE18" s="4">
        <f>IF(IDIFF!Q18=0,0,('IDIFF Calc'!Q18-IDIFF!Q18))</f>
        <v>4.502040610532276E-06</v>
      </c>
    </row>
    <row r="19" spans="1:31" ht="12.75">
      <c r="A19" s="3">
        <v>0.604166666666666</v>
      </c>
      <c r="B19">
        <f>IDIR!B19</f>
        <v>224</v>
      </c>
      <c r="C19">
        <f>IDIR!C19</f>
        <v>30</v>
      </c>
      <c r="E19" s="4">
        <f>IDIFF!$S19*SIN(E$4*3.1415926/180)+IDIFF!$T19*vetületek!E19+IDIFF!$U19*COS(E$4*3.1415926/180)</f>
        <v>178</v>
      </c>
      <c r="F19" s="4">
        <f>IDIFF!$S19*SIN(F$4*3.1415926/180)+IDIFF!$T19*vetületek!F19+IDIFF!$U19*COS(F$4*3.1415926/180)</f>
        <v>179.00000402464502</v>
      </c>
      <c r="G19" s="4">
        <f>IDIFF!$S19*SIN(G$4*3.1415926/180)+IDIFF!$T19*vetületek!G19+IDIFF!$U19*COS(G$4*3.1415926/180)</f>
        <v>179.00000402464502</v>
      </c>
      <c r="H19" s="4">
        <f>IDIFF!$S19*SIN(H$4*3.1415926/180)+IDIFF!$T19*vetületek!H19+IDIFF!$U19*COS(H$4*3.1415926/180)</f>
        <v>179.00000402464502</v>
      </c>
      <c r="I19" s="4">
        <f>IDIFF!$S19*SIN(I$4*3.1415926/180)+IDIFF!$T19*vetületek!I19+IDIFF!$U19*COS(I$4*3.1415926/180)</f>
        <v>179.00000402464502</v>
      </c>
      <c r="J19" s="4">
        <f>IDIFF!$S19*SIN(J$4*3.1415926/180)+IDIFF!$T19*vetületek!J19+IDIFF!$U19*COS(J$4*3.1415926/180)</f>
        <v>179.00000402464502</v>
      </c>
      <c r="K19" s="4">
        <f>IDIFF!$S19*SIN(K$4*3.1415926/180)+IDIFF!$T19*vetületek!K19+IDIFF!$U19*COS(K$4*3.1415926/180)</f>
        <v>183.42377027985134</v>
      </c>
      <c r="L19" s="4">
        <f>IDIFF!$S19*SIN(L$4*3.1415926/180)+IDIFF!$T19*vetületek!L19+IDIFF!$U19*COS(L$4*3.1415926/180)</f>
        <v>190.54485040837545</v>
      </c>
      <c r="M19" s="4">
        <f>IDIFF!$S19*SIN(M$4*3.1415926/180)+IDIFF!$T19*vetületek!M19+IDIFF!$U19*COS(M$4*3.1415926/180)</f>
        <v>194.57249837475194</v>
      </c>
      <c r="N19" s="4">
        <f>IDIFF!$S19*SIN(N$4*3.1415926/180)+IDIFF!$T19*vetületek!N19+IDIFF!$U19*COS(N$4*3.1415926/180)</f>
        <v>194.42750919496686</v>
      </c>
      <c r="O19" s="4">
        <f>IDIFF!$S19*SIN(O$4*3.1415926/180)+IDIFF!$T19*vetületek!O19+IDIFF!$U19*COS(O$4*3.1415926/180)</f>
        <v>190.14873260135985</v>
      </c>
      <c r="P19" s="4">
        <f>IDIFF!$S19*SIN(P$4*3.1415926/180)+IDIFF!$T19*vetületek!P19+IDIFF!$U19*COS(P$4*3.1415926/180)</f>
        <v>182.8826632885647</v>
      </c>
      <c r="Q19" s="4">
        <f>IDIFF!$S19*SIN(Q$4*3.1415926/180)+IDIFF!$T19*vetületek!Q19+IDIFF!$U19*COS(Q$4*3.1415926/180)</f>
        <v>179.00000402464502</v>
      </c>
      <c r="S19" s="4">
        <f>IF(IDIFF!E19=0,0,('IDIFF Calc'!E19-IDIFF!E19))</f>
        <v>0</v>
      </c>
      <c r="T19" s="4">
        <f>IF(IDIFF!F19=0,0,('IDIFF Calc'!F19-IDIFF!F19))</f>
        <v>4.024645022582263E-06</v>
      </c>
      <c r="U19" s="4">
        <f>IF(IDIFF!G19=0,0,('IDIFF Calc'!G19-IDIFF!G19))</f>
        <v>4.024645022582263E-06</v>
      </c>
      <c r="V19" s="4">
        <f>IF(IDIFF!H19=0,0,('IDIFF Calc'!H19-IDIFF!H19))</f>
        <v>4.024645022582263E-06</v>
      </c>
      <c r="W19" s="4">
        <f>IF(IDIFF!I19=0,0,('IDIFF Calc'!I19-IDIFF!I19))</f>
        <v>4.024645022582263E-06</v>
      </c>
      <c r="X19" s="4">
        <f>IF(IDIFF!J19=0,0,('IDIFF Calc'!J19-IDIFF!J19))</f>
        <v>4.024645022582263E-06</v>
      </c>
      <c r="Y19" s="4">
        <f>IF(IDIFF!K19=0,0,('IDIFF Calc'!K19-IDIFF!K19))</f>
        <v>0.42377027985133964</v>
      </c>
      <c r="Z19" s="4">
        <f>IF(IDIFF!L19=0,0,('IDIFF Calc'!L19-IDIFF!L19))</f>
        <v>-0.45514959162454716</v>
      </c>
      <c r="AA19" s="4">
        <f>IF(IDIFF!M19=0,0,('IDIFF Calc'!M19-IDIFF!M19))</f>
        <v>0.5724983747519445</v>
      </c>
      <c r="AB19" s="4">
        <f>IF(IDIFF!N19=0,0,('IDIFF Calc'!N19-IDIFF!N19))</f>
        <v>0.42750919496685924</v>
      </c>
      <c r="AC19" s="4">
        <f>IF(IDIFF!O19=0,0,('IDIFF Calc'!O19-IDIFF!O19))</f>
        <v>-0.8512673986401467</v>
      </c>
      <c r="AD19" s="4">
        <f>IF(IDIFF!P19=0,0,('IDIFF Calc'!P19-IDIFF!P19))</f>
        <v>-0.1173367114353141</v>
      </c>
      <c r="AE19" s="4">
        <f>IF(IDIFF!Q19=0,0,('IDIFF Calc'!Q19-IDIFF!Q19))</f>
        <v>4.024645022582263E-06</v>
      </c>
    </row>
    <row r="20" spans="1:31" ht="12.75">
      <c r="A20" s="3">
        <v>0.645833333333333</v>
      </c>
      <c r="B20">
        <f>IDIR!B20</f>
        <v>245</v>
      </c>
      <c r="C20">
        <f>IDIR!C20</f>
        <v>38</v>
      </c>
      <c r="E20" s="4">
        <f>IDIFF!$S20*SIN(E$4*3.1415926/180)+IDIFF!$T20*vetületek!E20+IDIFF!$U20*COS(E$4*3.1415926/180)</f>
        <v>166</v>
      </c>
      <c r="F20" s="4">
        <f>IDIFF!$S20*SIN(F$4*3.1415926/180)+IDIFF!$T20*vetületek!F20+IDIFF!$U20*COS(F$4*3.1415926/180)</f>
        <v>162.00000354661614</v>
      </c>
      <c r="G20" s="4">
        <f>IDIFF!$S20*SIN(G$4*3.1415926/180)+IDIFF!$T20*vetületek!G20+IDIFF!$U20*COS(G$4*3.1415926/180)</f>
        <v>162.00000354661614</v>
      </c>
      <c r="H20" s="4">
        <f>IDIFF!$S20*SIN(H$4*3.1415926/180)+IDIFF!$T20*vetületek!H20+IDIFF!$U20*COS(H$4*3.1415926/180)</f>
        <v>162.00000354661614</v>
      </c>
      <c r="I20" s="4">
        <f>IDIFF!$S20*SIN(I$4*3.1415926/180)+IDIFF!$T20*vetületek!I20+IDIFF!$U20*COS(I$4*3.1415926/180)</f>
        <v>162.00000354661614</v>
      </c>
      <c r="J20" s="4">
        <f>IDIFF!$S20*SIN(J$4*3.1415926/180)+IDIFF!$T20*vetületek!J20+IDIFF!$U20*COS(J$4*3.1415926/180)</f>
        <v>162.00000354661614</v>
      </c>
      <c r="K20" s="4">
        <f>IDIFF!$S20*SIN(K$4*3.1415926/180)+IDIFF!$T20*vetületek!K20+IDIFF!$U20*COS(K$4*3.1415926/180)</f>
        <v>162.00000354661614</v>
      </c>
      <c r="L20" s="4">
        <f>IDIFF!$S20*SIN(L$4*3.1415926/180)+IDIFF!$T20*vetületek!L20+IDIFF!$U20*COS(L$4*3.1415926/180)</f>
        <v>173.10690814509917</v>
      </c>
      <c r="M20" s="4">
        <f>IDIFF!$S20*SIN(M$4*3.1415926/180)+IDIFF!$T20*vetületek!M20+IDIFF!$U20*COS(M$4*3.1415926/180)</f>
        <v>183.52828123840496</v>
      </c>
      <c r="N20" s="4">
        <f>IDIFF!$S20*SIN(N$4*3.1415926/180)+IDIFF!$T20*vetületek!N20+IDIFF!$U20*COS(N$4*3.1415926/180)</f>
        <v>188.1811699020456</v>
      </c>
      <c r="O20" s="4">
        <f>IDIFF!$S20*SIN(O$4*3.1415926/180)+IDIFF!$T20*vetületek!O20+IDIFF!$U20*COS(O$4*3.1415926/180)</f>
        <v>185.81883641768465</v>
      </c>
      <c r="P20" s="4">
        <f>IDIFF!$S20*SIN(P$4*3.1415926/180)+IDIFF!$T20*vetületek!P20+IDIFF!$U20*COS(P$4*3.1415926/180)</f>
        <v>177.07426611361</v>
      </c>
      <c r="Q20" s="4">
        <f>IDIFF!$S20*SIN(Q$4*3.1415926/180)+IDIFF!$T20*vetületek!Q20+IDIFF!$U20*COS(Q$4*3.1415926/180)</f>
        <v>164.29055946285246</v>
      </c>
      <c r="S20" s="4">
        <f>IF(IDIFF!E20=0,0,('IDIFF Calc'!E20-IDIFF!E20))</f>
        <v>0</v>
      </c>
      <c r="T20" s="4">
        <f>IF(IDIFF!F20=0,0,('IDIFF Calc'!F20-IDIFF!F20))</f>
        <v>3.546616142102721E-06</v>
      </c>
      <c r="U20" s="4">
        <f>IF(IDIFF!G20=0,0,('IDIFF Calc'!G20-IDIFF!G20))</f>
        <v>3.546616142102721E-06</v>
      </c>
      <c r="V20" s="4">
        <f>IF(IDIFF!H20=0,0,('IDIFF Calc'!H20-IDIFF!H20))</f>
        <v>3.546616142102721E-06</v>
      </c>
      <c r="W20" s="4">
        <f>IF(IDIFF!I20=0,0,('IDIFF Calc'!I20-IDIFF!I20))</f>
        <v>3.546616142102721E-06</v>
      </c>
      <c r="X20" s="4">
        <f>IF(IDIFF!J20=0,0,('IDIFF Calc'!J20-IDIFF!J20))</f>
        <v>3.546616142102721E-06</v>
      </c>
      <c r="Y20" s="4">
        <f>IF(IDIFF!K20=0,0,('IDIFF Calc'!K20-IDIFF!K20))</f>
        <v>3.546616142102721E-06</v>
      </c>
      <c r="Z20" s="4">
        <f>IF(IDIFF!L20=0,0,('IDIFF Calc'!L20-IDIFF!L20))</f>
        <v>0.1069081450991689</v>
      </c>
      <c r="AA20" s="4">
        <f>IF(IDIFF!M20=0,0,('IDIFF Calc'!M20-IDIFF!M20))</f>
        <v>-0.4717187615950422</v>
      </c>
      <c r="AB20" s="4">
        <f>IF(IDIFF!N20=0,0,('IDIFF Calc'!N20-IDIFF!N20))</f>
        <v>0.18116990204561034</v>
      </c>
      <c r="AC20" s="4">
        <f>IF(IDIFF!O20=0,0,('IDIFF Calc'!O20-IDIFF!O20))</f>
        <v>-0.18116358231534946</v>
      </c>
      <c r="AD20" s="4">
        <f>IF(IDIFF!P20=0,0,('IDIFF Calc'!P20-IDIFF!P20))</f>
        <v>0.07426611361000823</v>
      </c>
      <c r="AE20" s="4">
        <f>IF(IDIFF!Q20=0,0,('IDIFF Calc'!Q20-IDIFF!Q20))</f>
        <v>0.2905594628524568</v>
      </c>
    </row>
    <row r="21" spans="1:31" ht="12.75">
      <c r="A21" s="3">
        <v>0.6875</v>
      </c>
      <c r="B21">
        <f>IDIR!B21</f>
        <v>258</v>
      </c>
      <c r="C21">
        <f>IDIR!C21</f>
        <v>48</v>
      </c>
      <c r="E21" s="4">
        <f>IDIFF!$S21*SIN(E$4*3.1415926/180)+IDIFF!$T21*vetületek!E21+IDIFF!$U21*COS(E$4*3.1415926/180)</f>
        <v>157</v>
      </c>
      <c r="F21" s="4">
        <f>IDIFF!$S21*SIN(F$4*3.1415926/180)+IDIFF!$T21*vetületek!F21+IDIFF!$U21*COS(F$4*3.1415926/180)</f>
        <v>140.0000033063814</v>
      </c>
      <c r="G21" s="4">
        <f>IDIFF!$S21*SIN(G$4*3.1415926/180)+IDIFF!$T21*vetületek!G21+IDIFF!$U21*COS(G$4*3.1415926/180)</f>
        <v>140.0000033063814</v>
      </c>
      <c r="H21" s="4">
        <f>IDIFF!$S21*SIN(H$4*3.1415926/180)+IDIFF!$T21*vetületek!H21+IDIFF!$U21*COS(H$4*3.1415926/180)</f>
        <v>140.0000033063814</v>
      </c>
      <c r="I21" s="4">
        <f>IDIFF!$S21*SIN(I$4*3.1415926/180)+IDIFF!$T21*vetületek!I21+IDIFF!$U21*COS(I$4*3.1415926/180)</f>
        <v>140.0000033063814</v>
      </c>
      <c r="J21" s="4">
        <f>IDIFF!$S21*SIN(J$4*3.1415926/180)+IDIFF!$T21*vetületek!J21+IDIFF!$U21*COS(J$4*3.1415926/180)</f>
        <v>140.0000033063814</v>
      </c>
      <c r="K21" s="4">
        <f>IDIFF!$S21*SIN(K$4*3.1415926/180)+IDIFF!$T21*vetületek!K21+IDIFF!$U21*COS(K$4*3.1415926/180)</f>
        <v>140.0000033063814</v>
      </c>
      <c r="L21" s="4">
        <f>IDIFF!$S21*SIN(L$4*3.1415926/180)+IDIFF!$T21*vetületek!L21+IDIFF!$U21*COS(L$4*3.1415926/180)</f>
        <v>147.75949489776477</v>
      </c>
      <c r="M21" s="4">
        <f>IDIFF!$S21*SIN(M$4*3.1415926/180)+IDIFF!$T21*vetületek!M21+IDIFF!$U21*COS(M$4*3.1415926/180)</f>
        <v>164.97268670053725</v>
      </c>
      <c r="N21" s="4">
        <f>IDIFF!$S21*SIN(N$4*3.1415926/180)+IDIFF!$T21*vetületek!N21+IDIFF!$U21*COS(N$4*3.1415926/180)</f>
        <v>175.49446837805436</v>
      </c>
      <c r="O21" s="4">
        <f>IDIFF!$S21*SIN(O$4*3.1415926/180)+IDIFF!$T21*vetületek!O21+IDIFF!$U21*COS(O$4*3.1415926/180)</f>
        <v>176.5055371208655</v>
      </c>
      <c r="P21" s="4">
        <f>IDIFF!$S21*SIN(P$4*3.1415926/180)+IDIFF!$T21*vetületek!P21+IDIFF!$U21*COS(P$4*3.1415926/180)</f>
        <v>167.73497788487262</v>
      </c>
      <c r="Q21" s="4">
        <f>IDIFF!$S21*SIN(Q$4*3.1415926/180)+IDIFF!$T21*vetületek!Q21+IDIFF!$U21*COS(Q$4*3.1415926/180)</f>
        <v>151.53285485619384</v>
      </c>
      <c r="S21" s="4">
        <f>IF(IDIFF!E21=0,0,('IDIFF Calc'!E21-IDIFF!E21))</f>
        <v>0</v>
      </c>
      <c r="T21" s="4">
        <f>IF(IDIFF!F21=0,0,('IDIFF Calc'!F21-IDIFF!F21))</f>
        <v>3.306381387346846E-06</v>
      </c>
      <c r="U21" s="4">
        <f>IF(IDIFF!G21=0,0,('IDIFF Calc'!G21-IDIFF!G21))</f>
        <v>3.306381387346846E-06</v>
      </c>
      <c r="V21" s="4">
        <f>IF(IDIFF!H21=0,0,('IDIFF Calc'!H21-IDIFF!H21))</f>
        <v>3.306381387346846E-06</v>
      </c>
      <c r="W21" s="4">
        <f>IF(IDIFF!I21=0,0,('IDIFF Calc'!I21-IDIFF!I21))</f>
        <v>3.306381387346846E-06</v>
      </c>
      <c r="X21" s="4">
        <f>IF(IDIFF!J21=0,0,('IDIFF Calc'!J21-IDIFF!J21))</f>
        <v>3.306381387346846E-06</v>
      </c>
      <c r="Y21" s="4">
        <f>IF(IDIFF!K21=0,0,('IDIFF Calc'!K21-IDIFF!K21))</f>
        <v>3.306381387346846E-06</v>
      </c>
      <c r="Z21" s="4">
        <f>IF(IDIFF!L21=0,0,('IDIFF Calc'!L21-IDIFF!L21))</f>
        <v>-0.24050510223523247</v>
      </c>
      <c r="AA21" s="4">
        <f>IF(IDIFF!M21=0,0,('IDIFF Calc'!M21-IDIFF!M21))</f>
        <v>-0.02731329946274741</v>
      </c>
      <c r="AB21" s="4">
        <f>IF(IDIFF!N21=0,0,('IDIFF Calc'!N21-IDIFF!N21))</f>
        <v>-0.5055316219456358</v>
      </c>
      <c r="AC21" s="4">
        <f>IF(IDIFF!O21=0,0,('IDIFF Calc'!O21-IDIFF!O21))</f>
        <v>-0.4944628791344883</v>
      </c>
      <c r="AD21" s="4">
        <f>IF(IDIFF!P21=0,0,('IDIFF Calc'!P21-IDIFF!P21))</f>
        <v>0.7349778848726203</v>
      </c>
      <c r="AE21" s="4">
        <f>IF(IDIFF!Q21=0,0,('IDIFF Calc'!Q21-IDIFF!Q21))</f>
        <v>0.5328548561938362</v>
      </c>
    </row>
    <row r="22" spans="1:31" ht="12.75">
      <c r="A22" s="3">
        <v>0.729166666666666</v>
      </c>
      <c r="B22">
        <f>IDIR!B22</f>
        <v>270</v>
      </c>
      <c r="C22">
        <f>IDIR!C22</f>
        <v>58</v>
      </c>
      <c r="E22" s="4">
        <f>IDIFF!$S22*SIN(E$4*3.1415926/180)+IDIFF!$T22*vetületek!E22+IDIFF!$U22*COS(E$4*3.1415926/180)</f>
        <v>136</v>
      </c>
      <c r="F22" s="4">
        <f>IDIFF!$S22*SIN(F$4*3.1415926/180)+IDIFF!$T22*vetületek!F22+IDIFF!$U22*COS(F$4*3.1415926/180)</f>
        <v>110.0000028814253</v>
      </c>
      <c r="G22" s="4">
        <f>IDIFF!$S22*SIN(G$4*3.1415926/180)+IDIFF!$T22*vetületek!G22+IDIFF!$U22*COS(G$4*3.1415926/180)</f>
        <v>110.0000028814253</v>
      </c>
      <c r="H22" s="4">
        <f>IDIFF!$S22*SIN(H$4*3.1415926/180)+IDIFF!$T22*vetületek!H22+IDIFF!$U22*COS(H$4*3.1415926/180)</f>
        <v>110.0000028814253</v>
      </c>
      <c r="I22" s="4">
        <f>IDIFF!$S22*SIN(I$4*3.1415926/180)+IDIFF!$T22*vetületek!I22+IDIFF!$U22*COS(I$4*3.1415926/180)</f>
        <v>110.0000028814253</v>
      </c>
      <c r="J22" s="4">
        <f>IDIFF!$S22*SIN(J$4*3.1415926/180)+IDIFF!$T22*vetületek!J22+IDIFF!$U22*COS(J$4*3.1415926/180)</f>
        <v>110.0000028814253</v>
      </c>
      <c r="K22" s="4">
        <f>IDIFF!$S22*SIN(K$4*3.1415926/180)+IDIFF!$T22*vetületek!K22+IDIFF!$U22*COS(K$4*3.1415926/180)</f>
        <v>110.0000028814253</v>
      </c>
      <c r="L22" s="4">
        <f>IDIFF!$S22*SIN(L$4*3.1415926/180)+IDIFF!$T22*vetületek!L22+IDIFF!$U22*COS(L$4*3.1415926/180)</f>
        <v>110.0000028814253</v>
      </c>
      <c r="M22" s="4">
        <f>IDIFF!$S22*SIN(M$4*3.1415926/180)+IDIFF!$T22*vetületek!M22+IDIFF!$U22*COS(M$4*3.1415926/180)</f>
        <v>132.77568469942602</v>
      </c>
      <c r="N22" s="4">
        <f>IDIFF!$S22*SIN(N$4*3.1415926/180)+IDIFF!$T22*vetületek!N22+IDIFF!$U22*COS(N$4*3.1415926/180)</f>
        <v>149.44863995010525</v>
      </c>
      <c r="O22" s="4">
        <f>IDIFF!$S22*SIN(O$4*3.1415926/180)+IDIFF!$T22*vetületek!O22+IDIFF!$U22*COS(O$4*3.1415926/180)</f>
        <v>155.55136510806392</v>
      </c>
      <c r="P22" s="4">
        <f>IDIFF!$S22*SIN(P$4*3.1415926/180)+IDIFF!$T22*vetületek!P22+IDIFF!$U22*COS(P$4*3.1415926/180)</f>
        <v>149.44863995010525</v>
      </c>
      <c r="Q22" s="4">
        <f>IDIFF!$S22*SIN(Q$4*3.1415926/180)+IDIFF!$T22*vetületek!Q22+IDIFF!$U22*COS(Q$4*3.1415926/180)</f>
        <v>132.77568469942602</v>
      </c>
      <c r="S22" s="4">
        <f>IF(IDIFF!E22=0,0,('IDIFF Calc'!E22-IDIFF!E22))</f>
        <v>0</v>
      </c>
      <c r="T22" s="4">
        <f>IF(IDIFF!F22=0,0,('IDIFF Calc'!F22-IDIFF!F22))</f>
        <v>2.881425302803109E-06</v>
      </c>
      <c r="U22" s="4">
        <f>IF(IDIFF!G22=0,0,('IDIFF Calc'!G22-IDIFF!G22))</f>
        <v>2.881425302803109E-06</v>
      </c>
      <c r="V22" s="4">
        <f>IF(IDIFF!H22=0,0,('IDIFF Calc'!H22-IDIFF!H22))</f>
        <v>2.881425302803109E-06</v>
      </c>
      <c r="W22" s="4">
        <f>IF(IDIFF!I22=0,0,('IDIFF Calc'!I22-IDIFF!I22))</f>
        <v>2.881425302803109E-06</v>
      </c>
      <c r="X22" s="4">
        <f>IF(IDIFF!J22=0,0,('IDIFF Calc'!J22-IDIFF!J22))</f>
        <v>2.881425302803109E-06</v>
      </c>
      <c r="Y22" s="4">
        <f>IF(IDIFF!K22=0,0,('IDIFF Calc'!K22-IDIFF!K22))</f>
        <v>2.881425302803109E-06</v>
      </c>
      <c r="Z22" s="4">
        <f>IF(IDIFF!L22=0,0,('IDIFF Calc'!L22-IDIFF!L22))</f>
        <v>2.881425302803109E-06</v>
      </c>
      <c r="AA22" s="4">
        <f>IF(IDIFF!M22=0,0,('IDIFF Calc'!M22-IDIFF!M22))</f>
        <v>-0.22431530057397708</v>
      </c>
      <c r="AB22" s="4">
        <f>IF(IDIFF!N22=0,0,('IDIFF Calc'!N22-IDIFF!N22))</f>
        <v>1.448639950105246</v>
      </c>
      <c r="AC22" s="4">
        <f>IF(IDIFF!O22=0,0,('IDIFF Calc'!O22-IDIFF!O22))</f>
        <v>0.5513651080639193</v>
      </c>
      <c r="AD22" s="4">
        <f>IF(IDIFF!P22=0,0,('IDIFF Calc'!P22-IDIFF!P22))</f>
        <v>-0.551360049894754</v>
      </c>
      <c r="AE22" s="4">
        <f>IF(IDIFF!Q22=0,0,('IDIFF Calc'!Q22-IDIFF!Q22))</f>
        <v>-1.224315300573977</v>
      </c>
    </row>
    <row r="23" spans="1:31" ht="12.75">
      <c r="A23" s="3">
        <v>0.770833333333333</v>
      </c>
      <c r="B23">
        <f>IDIR!B23</f>
        <v>281</v>
      </c>
      <c r="C23">
        <f>IDIR!C23</f>
        <v>68</v>
      </c>
      <c r="E23" s="4">
        <f>IDIFF!$S23*SIN(E$4*3.1415926/180)+IDIFF!$T23*vetületek!E23+IDIFF!$U23*COS(E$4*3.1415926/180)</f>
        <v>106</v>
      </c>
      <c r="F23" s="4">
        <f>IDIFF!$S23*SIN(F$4*3.1415926/180)+IDIFF!$T23*vetületek!F23+IDIFF!$U23*COS(F$4*3.1415926/180)</f>
        <v>85.82188314175863</v>
      </c>
      <c r="G23" s="4">
        <f>IDIFF!$S23*SIN(G$4*3.1415926/180)+IDIFF!$T23*vetületek!G23+IDIFF!$U23*COS(G$4*3.1415926/180)</f>
        <v>78.0000023964724</v>
      </c>
      <c r="H23" s="4">
        <f>IDIFF!$S23*SIN(H$4*3.1415926/180)+IDIFF!$T23*vetületek!H23+IDIFF!$U23*COS(H$4*3.1415926/180)</f>
        <v>78.0000023964724</v>
      </c>
      <c r="I23" s="4">
        <f>IDIFF!$S23*SIN(I$4*3.1415926/180)+IDIFF!$T23*vetületek!I23+IDIFF!$U23*COS(I$4*3.1415926/180)</f>
        <v>78.0000023964724</v>
      </c>
      <c r="J23" s="4">
        <f>IDIFF!$S23*SIN(J$4*3.1415926/180)+IDIFF!$T23*vetületek!J23+IDIFF!$U23*COS(J$4*3.1415926/180)</f>
        <v>78.0000023964724</v>
      </c>
      <c r="K23" s="4">
        <f>IDIFF!$S23*SIN(K$4*3.1415926/180)+IDIFF!$T23*vetületek!K23+IDIFF!$U23*COS(K$4*3.1415926/180)</f>
        <v>78.0000023964724</v>
      </c>
      <c r="L23" s="4">
        <f>IDIFF!$S23*SIN(L$4*3.1415926/180)+IDIFF!$T23*vetületek!L23+IDIFF!$U23*COS(L$4*3.1415926/180)</f>
        <v>78.0000023964724</v>
      </c>
      <c r="M23" s="4">
        <f>IDIFF!$S23*SIN(M$4*3.1415926/180)+IDIFF!$T23*vetületek!M23+IDIFF!$U23*COS(M$4*3.1415926/180)</f>
        <v>91.3461055293463</v>
      </c>
      <c r="N23" s="4">
        <f>IDIFF!$S23*SIN(N$4*3.1415926/180)+IDIFF!$T23*vetületek!N23+IDIFF!$U23*COS(N$4*3.1415926/180)</f>
        <v>108.93801412661186</v>
      </c>
      <c r="O23" s="4">
        <f>IDIFF!$S23*SIN(O$4*3.1415926/180)+IDIFF!$T23*vetületek!O23+IDIFF!$U23*COS(O$4*3.1415926/180)</f>
        <v>118.24010774168887</v>
      </c>
      <c r="P23" s="4">
        <f>IDIFF!$S23*SIN(P$4*3.1415926/180)+IDIFF!$T23*vetületek!P23+IDIFF!$U23*COS(P$4*3.1415926/180)</f>
        <v>116.75989798558165</v>
      </c>
      <c r="Q23" s="4">
        <f>IDIFF!$S23*SIN(Q$4*3.1415926/180)+IDIFF!$T23*vetületek!Q23+IDIFF!$U23*COS(Q$4*3.1415926/180)</f>
        <v>104.89400585384709</v>
      </c>
      <c r="S23" s="4">
        <f>IF(IDIFF!E23=0,0,('IDIFF Calc'!E23-IDIFF!E23))</f>
        <v>0</v>
      </c>
      <c r="T23" s="4">
        <f>IF(IDIFF!F23=0,0,('IDIFF Calc'!F23-IDIFF!F23))</f>
        <v>-0.17811685824136703</v>
      </c>
      <c r="U23" s="4">
        <f>IF(IDIFF!G23=0,0,('IDIFF Calc'!G23-IDIFF!G23))</f>
        <v>2.3964723965264056E-06</v>
      </c>
      <c r="V23" s="4">
        <f>IF(IDIFF!H23=0,0,('IDIFF Calc'!H23-IDIFF!H23))</f>
        <v>2.3964723965264056E-06</v>
      </c>
      <c r="W23" s="4">
        <f>IF(IDIFF!I23=0,0,('IDIFF Calc'!I23-IDIFF!I23))</f>
        <v>2.3964723965264056E-06</v>
      </c>
      <c r="X23" s="4">
        <f>IF(IDIFF!J23=0,0,('IDIFF Calc'!J23-IDIFF!J23))</f>
        <v>2.3964723965264056E-06</v>
      </c>
      <c r="Y23" s="4">
        <f>IF(IDIFF!K23=0,0,('IDIFF Calc'!K23-IDIFF!K23))</f>
        <v>2.3964723965264056E-06</v>
      </c>
      <c r="Z23" s="4">
        <f>IF(IDIFF!L23=0,0,('IDIFF Calc'!L23-IDIFF!L23))</f>
        <v>2.3964723965264056E-06</v>
      </c>
      <c r="AA23" s="4">
        <f>IF(IDIFF!M23=0,0,('IDIFF Calc'!M23-IDIFF!M23))</f>
        <v>0.34610552934630334</v>
      </c>
      <c r="AB23" s="4">
        <f>IF(IDIFF!N23=0,0,('IDIFF Calc'!N23-IDIFF!N23))</f>
        <v>-0.06198587338813866</v>
      </c>
      <c r="AC23" s="4">
        <f>IF(IDIFF!O23=0,0,('IDIFF Calc'!O23-IDIFF!O23))</f>
        <v>-0.7598922583111261</v>
      </c>
      <c r="AD23" s="4">
        <f>IF(IDIFF!P23=0,0,('IDIFF Calc'!P23-IDIFF!P23))</f>
        <v>0.7598979855816452</v>
      </c>
      <c r="AE23" s="4">
        <f>IF(IDIFF!Q23=0,0,('IDIFF Calc'!Q23-IDIFF!Q23))</f>
        <v>-0.10599414615290925</v>
      </c>
    </row>
    <row r="24" spans="1:31" ht="12.75">
      <c r="A24" s="3">
        <v>0.8125</v>
      </c>
      <c r="B24">
        <f>IDIR!B24</f>
        <v>291</v>
      </c>
      <c r="C24">
        <f>IDIR!C24</f>
        <v>78</v>
      </c>
      <c r="E24" s="4">
        <f>IDIFF!$S24*SIN(E$4*3.1415926/180)+IDIFF!$T24*vetületek!E24+IDIFF!$U24*COS(E$4*3.1415926/180)</f>
        <v>79</v>
      </c>
      <c r="F24" s="4">
        <f>IDIFF!$S24*SIN(F$4*3.1415926/180)+IDIFF!$T24*vetületek!F24+IDIFF!$U24*COS(F$4*3.1415926/180)</f>
        <v>54.165705658989125</v>
      </c>
      <c r="G24" s="4">
        <f>IDIFF!$S24*SIN(G$4*3.1415926/180)+IDIFF!$T24*vetületek!G24+IDIFF!$U24*COS(G$4*3.1415926/180)</f>
        <v>44.00000195523637</v>
      </c>
      <c r="H24" s="4">
        <f>IDIFF!$S24*SIN(H$4*3.1415926/180)+IDIFF!$T24*vetületek!H24+IDIFF!$U24*COS(H$4*3.1415926/180)</f>
        <v>44.00000195523637</v>
      </c>
      <c r="I24" s="4">
        <f>IDIFF!$S24*SIN(I$4*3.1415926/180)+IDIFF!$T24*vetületek!I24+IDIFF!$U24*COS(I$4*3.1415926/180)</f>
        <v>44.00000195523637</v>
      </c>
      <c r="J24" s="4">
        <f>IDIFF!$S24*SIN(J$4*3.1415926/180)+IDIFF!$T24*vetületek!J24+IDIFF!$U24*COS(J$4*3.1415926/180)</f>
        <v>44.00000195523637</v>
      </c>
      <c r="K24" s="4">
        <f>IDIFF!$S24*SIN(K$4*3.1415926/180)+IDIFF!$T24*vetületek!K24+IDIFF!$U24*COS(K$4*3.1415926/180)</f>
        <v>44.00000195523637</v>
      </c>
      <c r="L24" s="4">
        <f>IDIFF!$S24*SIN(L$4*3.1415926/180)+IDIFF!$T24*vetületek!L24+IDIFF!$U24*COS(L$4*3.1415926/180)</f>
        <v>44.00000195523637</v>
      </c>
      <c r="M24" s="4">
        <f>IDIFF!$S24*SIN(M$4*3.1415926/180)+IDIFF!$T24*vetületek!M24+IDIFF!$U24*COS(M$4*3.1415926/180)</f>
        <v>48.4375277544091</v>
      </c>
      <c r="N24" s="4">
        <f>IDIFF!$S24*SIN(N$4*3.1415926/180)+IDIFF!$T24*vetületek!N24+IDIFF!$U24*COS(N$4*3.1415926/180)</f>
        <v>61.851727261883795</v>
      </c>
      <c r="O24" s="4">
        <f>IDIFF!$S24*SIN(O$4*3.1415926/180)+IDIFF!$T24*vetületek!O24+IDIFF!$U24*COS(O$4*3.1415926/180)</f>
        <v>70.48257154938513</v>
      </c>
      <c r="P24" s="4">
        <f>IDIFF!$S24*SIN(P$4*3.1415926/180)+IDIFF!$T24*vetületek!P24+IDIFF!$U24*COS(P$4*3.1415926/180)</f>
        <v>72.01743293716585</v>
      </c>
      <c r="Q24" s="4">
        <f>IDIFF!$S24*SIN(Q$4*3.1415926/180)+IDIFF!$T24*vetületek!Q24+IDIFF!$U24*COS(Q$4*3.1415926/180)</f>
        <v>66.04504656958524</v>
      </c>
      <c r="S24" s="4">
        <f>IF(IDIFF!E24=0,0,('IDIFF Calc'!E24-IDIFF!E24))</f>
        <v>0</v>
      </c>
      <c r="T24" s="4">
        <f>IF(IDIFF!F24=0,0,('IDIFF Calc'!F24-IDIFF!F24))</f>
        <v>-0.8342943410108745</v>
      </c>
      <c r="U24" s="4">
        <f>IF(IDIFF!G24=0,0,('IDIFF Calc'!G24-IDIFF!G24))</f>
        <v>1.9552363710317877E-06</v>
      </c>
      <c r="V24" s="4">
        <f>IF(IDIFF!H24=0,0,('IDIFF Calc'!H24-IDIFF!H24))</f>
        <v>1.9552363710317877E-06</v>
      </c>
      <c r="W24" s="4">
        <f>IF(IDIFF!I24=0,0,('IDIFF Calc'!I24-IDIFF!I24))</f>
        <v>1.9552363710317877E-06</v>
      </c>
      <c r="X24" s="4">
        <f>IF(IDIFF!J24=0,0,('IDIFF Calc'!J24-IDIFF!J24))</f>
        <v>1.9552363710317877E-06</v>
      </c>
      <c r="Y24" s="4">
        <f>IF(IDIFF!K24=0,0,('IDIFF Calc'!K24-IDIFF!K24))</f>
        <v>1.9552363710317877E-06</v>
      </c>
      <c r="Z24" s="4">
        <f>IF(IDIFF!L24=0,0,('IDIFF Calc'!L24-IDIFF!L24))</f>
        <v>1.9552363710317877E-06</v>
      </c>
      <c r="AA24" s="4">
        <f>IF(IDIFF!M24=0,0,('IDIFF Calc'!M24-IDIFF!M24))</f>
        <v>0.4375277544091034</v>
      </c>
      <c r="AB24" s="4">
        <f>IF(IDIFF!N24=0,0,('IDIFF Calc'!N24-IDIFF!N24))</f>
        <v>-0.148272738116205</v>
      </c>
      <c r="AC24" s="4">
        <f>IF(IDIFF!O24=0,0,('IDIFF Calc'!O24-IDIFF!O24))</f>
        <v>0.4825715493851277</v>
      </c>
      <c r="AD24" s="4">
        <f>IF(IDIFF!P24=0,0,('IDIFF Calc'!P24-IDIFF!P24))</f>
        <v>0.01743293716585015</v>
      </c>
      <c r="AE24" s="4">
        <f>IF(IDIFF!Q24=0,0,('IDIFF Calc'!Q24-IDIFF!Q24))</f>
        <v>0.04504656958523867</v>
      </c>
    </row>
    <row r="25" spans="1:31" ht="12.75">
      <c r="A25" s="3">
        <v>0.854166666666666</v>
      </c>
      <c r="B25">
        <f>IDIR!B25</f>
        <v>302</v>
      </c>
      <c r="C25">
        <f>IDIR!C25</f>
        <v>86</v>
      </c>
      <c r="E25" s="4">
        <f>IDIFF!$S25*SIN(E$4*3.1415926/180)+IDIFF!$T25*vetületek!E25+IDIFF!$U25*COS(E$4*3.1415926/180)</f>
        <v>21</v>
      </c>
      <c r="F25" s="4">
        <f>IDIFF!$S25*SIN(F$4*3.1415926/180)+IDIFF!$T25*vetületek!F25+IDIFF!$U25*COS(F$4*3.1415926/180)</f>
        <v>18.926631174862855</v>
      </c>
      <c r="G25" s="4">
        <f>IDIFF!$S25*SIN(G$4*3.1415926/180)+IDIFF!$T25*vetületek!G25+IDIFF!$U25*COS(G$4*3.1415926/180)</f>
        <v>14.324458565655315</v>
      </c>
      <c r="H25" s="4">
        <f>IDIFF!$S25*SIN(H$4*3.1415926/180)+IDIFF!$T25*vetületek!H25+IDIFF!$U25*COS(H$4*3.1415926/180)</f>
        <v>14.000000545273297</v>
      </c>
      <c r="I25" s="4">
        <f>IDIFF!$S25*SIN(I$4*3.1415926/180)+IDIFF!$T25*vetületek!I25+IDIFF!$U25*COS(I$4*3.1415926/180)</f>
        <v>14.000000545273297</v>
      </c>
      <c r="J25" s="4">
        <f>IDIFF!$S25*SIN(J$4*3.1415926/180)+IDIFF!$T25*vetületek!J25+IDIFF!$U25*COS(J$4*3.1415926/180)</f>
        <v>14.000000545273297</v>
      </c>
      <c r="K25" s="4">
        <f>IDIFF!$S25*SIN(K$4*3.1415926/180)+IDIFF!$T25*vetületek!K25+IDIFF!$U25*COS(K$4*3.1415926/180)</f>
        <v>14.000000545273297</v>
      </c>
      <c r="L25" s="4">
        <f>IDIFF!$S25*SIN(L$4*3.1415926/180)+IDIFF!$T25*vetületek!L25+IDIFF!$U25*COS(L$4*3.1415926/180)</f>
        <v>14.000000545273297</v>
      </c>
      <c r="M25" s="4">
        <f>IDIFF!$S25*SIN(M$4*3.1415926/180)+IDIFF!$T25*vetületek!M25+IDIFF!$U25*COS(M$4*3.1415926/180)</f>
        <v>14.000000545273297</v>
      </c>
      <c r="N25" s="4">
        <f>IDIFF!$S25*SIN(N$4*3.1415926/180)+IDIFF!$T25*vetületek!N25+IDIFF!$U25*COS(N$4*3.1415926/180)</f>
        <v>18.36465295583661</v>
      </c>
      <c r="O25" s="4">
        <f>IDIFF!$S25*SIN(O$4*3.1415926/180)+IDIFF!$T25*vetületek!O25+IDIFF!$U25*COS(O$4*3.1415926/180)</f>
        <v>21.884258835030383</v>
      </c>
      <c r="P25" s="4">
        <f>IDIFF!$S25*SIN(P$4*3.1415926/180)+IDIFF!$T25*vetületek!P25+IDIFF!$U25*COS(P$4*3.1415926/180)</f>
        <v>23.291284142984658</v>
      </c>
      <c r="Q25" s="4">
        <f>IDIFF!$S25*SIN(Q$4*3.1415926/180)+IDIFF!$T25*vetületek!Q25+IDIFF!$U25*COS(Q$4*3.1415926/180)</f>
        <v>22.20871759726996</v>
      </c>
      <c r="S25" s="4">
        <f>IF(IDIFF!E25=0,0,('IDIFF Calc'!E25-IDIFF!E25))</f>
        <v>0</v>
      </c>
      <c r="T25" s="4">
        <f>IF(IDIFF!F25=0,0,('IDIFF Calc'!F25-IDIFF!F25))</f>
        <v>-0.07336882513714471</v>
      </c>
      <c r="U25" s="4">
        <f>IF(IDIFF!G25=0,0,('IDIFF Calc'!G25-IDIFF!G25))</f>
        <v>0.3244585656553145</v>
      </c>
      <c r="V25" s="4">
        <f>IF(IDIFF!H25=0,0,('IDIFF Calc'!H25-IDIFF!H25))</f>
        <v>5.452732967370366E-07</v>
      </c>
      <c r="W25" s="4">
        <f>IF(IDIFF!I25=0,0,('IDIFF Calc'!I25-IDIFF!I25))</f>
        <v>5.452732967370366E-07</v>
      </c>
      <c r="X25" s="4">
        <f>IF(IDIFF!J25=0,0,('IDIFF Calc'!J25-IDIFF!J25))</f>
        <v>5.452732967370366E-07</v>
      </c>
      <c r="Y25" s="4">
        <f>IF(IDIFF!K25=0,0,('IDIFF Calc'!K25-IDIFF!K25))</f>
        <v>5.452732967370366E-07</v>
      </c>
      <c r="Z25" s="4">
        <f>IF(IDIFF!L25=0,0,('IDIFF Calc'!L25-IDIFF!L25))</f>
        <v>5.452732967370366E-07</v>
      </c>
      <c r="AA25" s="4">
        <f>IF(IDIFF!M25=0,0,('IDIFF Calc'!M25-IDIFF!M25))</f>
        <v>5.452732967370366E-07</v>
      </c>
      <c r="AB25" s="4">
        <f>IF(IDIFF!N25=0,0,('IDIFF Calc'!N25-IDIFF!N25))</f>
        <v>-0.6353470441633888</v>
      </c>
      <c r="AC25" s="4">
        <f>IF(IDIFF!O25=0,0,('IDIFF Calc'!O25-IDIFF!O25))</f>
        <v>-0.1157411649696165</v>
      </c>
      <c r="AD25" s="4">
        <f>IF(IDIFF!P25=0,0,('IDIFF Calc'!P25-IDIFF!P25))</f>
        <v>0.291284142984658</v>
      </c>
      <c r="AE25" s="4">
        <f>IF(IDIFF!Q25=0,0,('IDIFF Calc'!Q25-IDIFF!Q25))</f>
        <v>0.20871759726995975</v>
      </c>
    </row>
    <row r="26" spans="1:31" ht="12.75">
      <c r="A26" s="3">
        <v>0.895833333333333</v>
      </c>
      <c r="B26">
        <f>IDIR!B26</f>
        <v>307</v>
      </c>
      <c r="C26">
        <f>IDIR!C26</f>
        <v>90</v>
      </c>
      <c r="E26" s="4">
        <f>IDIFF!$S26*SIN(E$4*3.1415926/180)+IDIFF!$T26*vetületek!E26+IDIFF!$U26*COS(E$4*3.1415926/180)</f>
        <v>0</v>
      </c>
      <c r="F26" s="4">
        <f>IDIFF!$S26*SIN(F$4*3.1415926/180)+IDIFF!$T26*vetületek!F26+IDIFF!$U26*COS(F$4*3.1415926/180)</f>
        <v>0</v>
      </c>
      <c r="G26" s="4">
        <f>IDIFF!$S26*SIN(G$4*3.1415926/180)+IDIFF!$T26*vetületek!G26+IDIFF!$U26*COS(G$4*3.1415926/180)</f>
        <v>0</v>
      </c>
      <c r="H26" s="4">
        <f>IDIFF!$S26*SIN(H$4*3.1415926/180)+IDIFF!$T26*vetületek!H26+IDIFF!$U26*COS(H$4*3.1415926/180)</f>
        <v>0</v>
      </c>
      <c r="I26" s="4">
        <f>IDIFF!$S26*SIN(I$4*3.1415926/180)+IDIFF!$T26*vetületek!I26+IDIFF!$U26*COS(I$4*3.1415926/180)</f>
        <v>0</v>
      </c>
      <c r="J26" s="4">
        <f>IDIFF!$S26*SIN(J$4*3.1415926/180)+IDIFF!$T26*vetületek!J26+IDIFF!$U26*COS(J$4*3.1415926/180)</f>
        <v>0</v>
      </c>
      <c r="K26" s="4">
        <f>IDIFF!$S26*SIN(K$4*3.1415926/180)+IDIFF!$T26*vetületek!K26+IDIFF!$U26*COS(K$4*3.1415926/180)</f>
        <v>0</v>
      </c>
      <c r="L26" s="4">
        <f>IDIFF!$S26*SIN(L$4*3.1415926/180)+IDIFF!$T26*vetületek!L26+IDIFF!$U26*COS(L$4*3.1415926/180)</f>
        <v>0</v>
      </c>
      <c r="M26" s="4">
        <f>IDIFF!$S26*SIN(M$4*3.1415926/180)+IDIFF!$T26*vetületek!M26+IDIFF!$U26*COS(M$4*3.1415926/180)</f>
        <v>0</v>
      </c>
      <c r="N26" s="4">
        <f>IDIFF!$S26*SIN(N$4*3.1415926/180)+IDIFF!$T26*vetületek!N26+IDIFF!$U26*COS(N$4*3.1415926/180)</f>
        <v>0</v>
      </c>
      <c r="O26" s="4">
        <f>IDIFF!$S26*SIN(O$4*3.1415926/180)+IDIFF!$T26*vetületek!O26+IDIFF!$U26*COS(O$4*3.1415926/180)</f>
        <v>0</v>
      </c>
      <c r="P26" s="4">
        <f>IDIFF!$S26*SIN(P$4*3.1415926/180)+IDIFF!$T26*vetületek!P26+IDIFF!$U26*COS(P$4*3.1415926/180)</f>
        <v>0</v>
      </c>
      <c r="Q26" s="4">
        <f>IDIFF!$S26*SIN(Q$4*3.1415926/180)+IDIFF!$T26*vetületek!Q26+IDIFF!$U26*COS(Q$4*3.1415926/180)</f>
        <v>0</v>
      </c>
      <c r="S26" s="4">
        <f>IF(IDIFF!E26=0,0,('IDIFF Calc'!E26-IDIFF!E26))</f>
        <v>0</v>
      </c>
      <c r="T26" s="4">
        <f>IF(IDIFF!F26=0,0,('IDIFF Calc'!F26-IDIFF!F26))</f>
        <v>0</v>
      </c>
      <c r="U26" s="4">
        <f>IF(IDIFF!G26=0,0,('IDIFF Calc'!G26-IDIFF!G26))</f>
        <v>0</v>
      </c>
      <c r="V26" s="4">
        <f>IF(IDIFF!H26=0,0,('IDIFF Calc'!H26-IDIFF!H26))</f>
        <v>0</v>
      </c>
      <c r="W26" s="4">
        <f>IF(IDIFF!I26=0,0,('IDIFF Calc'!I26-IDIFF!I26))</f>
        <v>0</v>
      </c>
      <c r="X26" s="4">
        <f>IF(IDIFF!J26=0,0,('IDIFF Calc'!J26-IDIFF!J26))</f>
        <v>0</v>
      </c>
      <c r="Y26" s="4">
        <f>IF(IDIFF!K26=0,0,('IDIFF Calc'!K26-IDIFF!K26))</f>
        <v>0</v>
      </c>
      <c r="Z26" s="4">
        <f>IF(IDIFF!L26=0,0,('IDIFF Calc'!L26-IDIFF!L26))</f>
        <v>0</v>
      </c>
      <c r="AA26" s="4">
        <f>IF(IDIFF!M26=0,0,('IDIFF Calc'!M26-IDIFF!M26))</f>
        <v>0</v>
      </c>
      <c r="AB26" s="4">
        <f>IF(IDIFF!N26=0,0,('IDIFF Calc'!N26-IDIFF!N26))</f>
        <v>0</v>
      </c>
      <c r="AC26" s="4">
        <f>IF(IDIFF!O26=0,0,('IDIFF Calc'!O26-IDIFF!O26))</f>
        <v>0</v>
      </c>
      <c r="AD26" s="4">
        <f>IF(IDIFF!P26=0,0,('IDIFF Calc'!P26-IDIFF!P26))</f>
        <v>0</v>
      </c>
      <c r="AE26" s="4">
        <f>IF(IDIFF!Q26=0,0,('IDIFF Calc'!Q26-IDIFF!Q26))</f>
        <v>0</v>
      </c>
    </row>
    <row r="27" spans="1:31" ht="12.75">
      <c r="A27" s="3">
        <v>0.9375</v>
      </c>
      <c r="B27">
        <f>IDIR!B27</f>
        <v>0</v>
      </c>
      <c r="C27">
        <f>IDIR!C27</f>
        <v>91</v>
      </c>
      <c r="E27" s="4">
        <f>IDIFF!$S27*SIN(E$4*3.1415926/180)+IDIFF!$T27*vetületek!E27+IDIFF!$U27*COS(E$4*3.1415926/180)</f>
        <v>0</v>
      </c>
      <c r="F27" s="4">
        <f>IDIFF!$S27*SIN(F$4*3.1415926/180)+IDIFF!$T27*vetületek!F27+IDIFF!$U27*COS(F$4*3.1415926/180)</f>
        <v>0</v>
      </c>
      <c r="G27" s="4">
        <f>IDIFF!$S27*SIN(G$4*3.1415926/180)+IDIFF!$T27*vetületek!G27+IDIFF!$U27*COS(G$4*3.1415926/180)</f>
        <v>0</v>
      </c>
      <c r="H27" s="4">
        <f>IDIFF!$S27*SIN(H$4*3.1415926/180)+IDIFF!$T27*vetületek!H27+IDIFF!$U27*COS(H$4*3.1415926/180)</f>
        <v>0</v>
      </c>
      <c r="I27" s="4">
        <f>IDIFF!$S27*SIN(I$4*3.1415926/180)+IDIFF!$T27*vetületek!I27+IDIFF!$U27*COS(I$4*3.1415926/180)</f>
        <v>0</v>
      </c>
      <c r="J27" s="4">
        <f>IDIFF!$S27*SIN(J$4*3.1415926/180)+IDIFF!$T27*vetületek!J27+IDIFF!$U27*COS(J$4*3.1415926/180)</f>
        <v>0</v>
      </c>
      <c r="K27" s="4">
        <f>IDIFF!$S27*SIN(K$4*3.1415926/180)+IDIFF!$T27*vetületek!K27+IDIFF!$U27*COS(K$4*3.1415926/180)</f>
        <v>0</v>
      </c>
      <c r="L27" s="4">
        <f>IDIFF!$S27*SIN(L$4*3.1415926/180)+IDIFF!$T27*vetületek!L27+IDIFF!$U27*COS(L$4*3.1415926/180)</f>
        <v>0</v>
      </c>
      <c r="M27" s="4">
        <f>IDIFF!$S27*SIN(M$4*3.1415926/180)+IDIFF!$T27*vetületek!M27+IDIFF!$U27*COS(M$4*3.1415926/180)</f>
        <v>0</v>
      </c>
      <c r="N27" s="4">
        <f>IDIFF!$S27*SIN(N$4*3.1415926/180)+IDIFF!$T27*vetületek!N27+IDIFF!$U27*COS(N$4*3.1415926/180)</f>
        <v>0</v>
      </c>
      <c r="O27" s="4">
        <f>IDIFF!$S27*SIN(O$4*3.1415926/180)+IDIFF!$T27*vetületek!O27+IDIFF!$U27*COS(O$4*3.1415926/180)</f>
        <v>0</v>
      </c>
      <c r="P27" s="4">
        <f>IDIFF!$S27*SIN(P$4*3.1415926/180)+IDIFF!$T27*vetületek!P27+IDIFF!$U27*COS(P$4*3.1415926/180)</f>
        <v>0</v>
      </c>
      <c r="Q27" s="4">
        <f>IDIFF!$S27*SIN(Q$4*3.1415926/180)+IDIFF!$T27*vetületek!Q27+IDIFF!$U27*COS(Q$4*3.1415926/180)</f>
        <v>0</v>
      </c>
      <c r="S27" s="4">
        <f>IF(IDIFF!E27=0,0,('IDIFF Calc'!E27-IDIFF!E27))</f>
        <v>0</v>
      </c>
      <c r="T27" s="4">
        <f>IF(IDIFF!F27=0,0,('IDIFF Calc'!F27-IDIFF!F27))</f>
        <v>0</v>
      </c>
      <c r="U27" s="4">
        <f>IF(IDIFF!G27=0,0,('IDIFF Calc'!G27-IDIFF!G27))</f>
        <v>0</v>
      </c>
      <c r="V27" s="4">
        <f>IF(IDIFF!H27=0,0,('IDIFF Calc'!H27-IDIFF!H27))</f>
        <v>0</v>
      </c>
      <c r="W27" s="4">
        <f>IF(IDIFF!I27=0,0,('IDIFF Calc'!I27-IDIFF!I27))</f>
        <v>0</v>
      </c>
      <c r="X27" s="4">
        <f>IF(IDIFF!J27=0,0,('IDIFF Calc'!J27-IDIFF!J27))</f>
        <v>0</v>
      </c>
      <c r="Y27" s="4">
        <f>IF(IDIFF!K27=0,0,('IDIFF Calc'!K27-IDIFF!K27))</f>
        <v>0</v>
      </c>
      <c r="Z27" s="4">
        <f>IF(IDIFF!L27=0,0,('IDIFF Calc'!L27-IDIFF!L27))</f>
        <v>0</v>
      </c>
      <c r="AA27" s="4">
        <f>IF(IDIFF!M27=0,0,('IDIFF Calc'!M27-IDIFF!M27))</f>
        <v>0</v>
      </c>
      <c r="AB27" s="4">
        <f>IF(IDIFF!N27=0,0,('IDIFF Calc'!N27-IDIFF!N27))</f>
        <v>0</v>
      </c>
      <c r="AC27" s="4">
        <f>IF(IDIFF!O27=0,0,('IDIFF Calc'!O27-IDIFF!O27))</f>
        <v>0</v>
      </c>
      <c r="AD27" s="4">
        <f>IF(IDIFF!P27=0,0,('IDIFF Calc'!P27-IDIFF!P27))</f>
        <v>0</v>
      </c>
      <c r="AE27" s="4">
        <f>IF(IDIFF!Q27=0,0,('IDIFF Calc'!Q27-IDIFF!Q27))</f>
        <v>0</v>
      </c>
    </row>
    <row r="28" spans="1:31" ht="12.75">
      <c r="A28" s="3">
        <v>0.979166666666666</v>
      </c>
      <c r="B28">
        <f>IDIR!B28</f>
        <v>0</v>
      </c>
      <c r="C28">
        <f>IDIR!C28</f>
        <v>91</v>
      </c>
      <c r="E28" s="4">
        <f>IDIFF!$S28*SIN(E$4*3.1415926/180)+IDIFF!$T28*vetületek!E28+IDIFF!$U28*COS(E$4*3.1415926/180)</f>
        <v>0</v>
      </c>
      <c r="F28" s="4">
        <f>IDIFF!$S28*SIN(F$4*3.1415926/180)+IDIFF!$T28*vetületek!F28+IDIFF!$U28*COS(F$4*3.1415926/180)</f>
        <v>0</v>
      </c>
      <c r="G28" s="4">
        <f>IDIFF!$S28*SIN(G$4*3.1415926/180)+IDIFF!$T28*vetületek!G28+IDIFF!$U28*COS(G$4*3.1415926/180)</f>
        <v>0</v>
      </c>
      <c r="H28" s="4">
        <f>IDIFF!$S28*SIN(H$4*3.1415926/180)+IDIFF!$T28*vetületek!H28+IDIFF!$U28*COS(H$4*3.1415926/180)</f>
        <v>0</v>
      </c>
      <c r="I28" s="4">
        <f>IDIFF!$S28*SIN(I$4*3.1415926/180)+IDIFF!$T28*vetületek!I28+IDIFF!$U28*COS(I$4*3.1415926/180)</f>
        <v>0</v>
      </c>
      <c r="J28" s="4">
        <f>IDIFF!$S28*SIN(J$4*3.1415926/180)+IDIFF!$T28*vetületek!J28+IDIFF!$U28*COS(J$4*3.1415926/180)</f>
        <v>0</v>
      </c>
      <c r="K28" s="4">
        <f>IDIFF!$S28*SIN(K$4*3.1415926/180)+IDIFF!$T28*vetületek!K28+IDIFF!$U28*COS(K$4*3.1415926/180)</f>
        <v>0</v>
      </c>
      <c r="L28" s="4">
        <f>IDIFF!$S28*SIN(L$4*3.1415926/180)+IDIFF!$T28*vetületek!L28+IDIFF!$U28*COS(L$4*3.1415926/180)</f>
        <v>0</v>
      </c>
      <c r="M28" s="4">
        <f>IDIFF!$S28*SIN(M$4*3.1415926/180)+IDIFF!$T28*vetületek!M28+IDIFF!$U28*COS(M$4*3.1415926/180)</f>
        <v>0</v>
      </c>
      <c r="N28" s="4">
        <f>IDIFF!$S28*SIN(N$4*3.1415926/180)+IDIFF!$T28*vetületek!N28+IDIFF!$U28*COS(N$4*3.1415926/180)</f>
        <v>0</v>
      </c>
      <c r="O28" s="4">
        <f>IDIFF!$S28*SIN(O$4*3.1415926/180)+IDIFF!$T28*vetületek!O28+IDIFF!$U28*COS(O$4*3.1415926/180)</f>
        <v>0</v>
      </c>
      <c r="P28" s="4">
        <f>IDIFF!$S28*SIN(P$4*3.1415926/180)+IDIFF!$T28*vetületek!P28+IDIFF!$U28*COS(P$4*3.1415926/180)</f>
        <v>0</v>
      </c>
      <c r="Q28" s="4">
        <f>IDIFF!$S28*SIN(Q$4*3.1415926/180)+IDIFF!$T28*vetületek!Q28+IDIFF!$U28*COS(Q$4*3.1415926/180)</f>
        <v>0</v>
      </c>
      <c r="S28" s="4">
        <f>IF(IDIFF!E28=0,0,('IDIFF Calc'!E28-IDIFF!E28))</f>
        <v>0</v>
      </c>
      <c r="T28" s="4">
        <f>IF(IDIFF!F28=0,0,('IDIFF Calc'!F28-IDIFF!F28))</f>
        <v>0</v>
      </c>
      <c r="U28" s="4">
        <f>IF(IDIFF!G28=0,0,('IDIFF Calc'!G28-IDIFF!G28))</f>
        <v>0</v>
      </c>
      <c r="V28" s="4">
        <f>IF(IDIFF!H28=0,0,('IDIFF Calc'!H28-IDIFF!H28))</f>
        <v>0</v>
      </c>
      <c r="W28" s="4">
        <f>IF(IDIFF!I28=0,0,('IDIFF Calc'!I28-IDIFF!I28))</f>
        <v>0</v>
      </c>
      <c r="X28" s="4">
        <f>IF(IDIFF!J28=0,0,('IDIFF Calc'!J28-IDIFF!J28))</f>
        <v>0</v>
      </c>
      <c r="Y28" s="4">
        <f>IF(IDIFF!K28=0,0,('IDIFF Calc'!K28-IDIFF!K28))</f>
        <v>0</v>
      </c>
      <c r="Z28" s="4">
        <f>IF(IDIFF!L28=0,0,('IDIFF Calc'!L28-IDIFF!L28))</f>
        <v>0</v>
      </c>
      <c r="AA28" s="4">
        <f>IF(IDIFF!M28=0,0,('IDIFF Calc'!M28-IDIFF!M28))</f>
        <v>0</v>
      </c>
      <c r="AB28" s="4">
        <f>IF(IDIFF!N28=0,0,('IDIFF Calc'!N28-IDIFF!N28))</f>
        <v>0</v>
      </c>
      <c r="AC28" s="4">
        <f>IF(IDIFF!O28=0,0,('IDIFF Calc'!O28-IDIFF!O28))</f>
        <v>0</v>
      </c>
      <c r="AD28" s="4">
        <f>IF(IDIFF!P28=0,0,('IDIFF Calc'!P28-IDIFF!P28))</f>
        <v>0</v>
      </c>
      <c r="AE28" s="4">
        <f>IF(IDIFF!Q28=0,0,('IDIFF Calc'!Q28-IDIFF!Q28))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8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.75390625" style="0" customWidth="1"/>
    <col min="2" max="2" width="6.625" style="0" customWidth="1"/>
    <col min="3" max="3" width="4.125" style="0" customWidth="1"/>
    <col min="4" max="4" width="10.00390625" style="0" customWidth="1"/>
    <col min="5" max="17" width="4.625" style="0" customWidth="1"/>
    <col min="18" max="18" width="5.125" style="0" customWidth="1"/>
    <col min="19" max="31" width="3.75390625" style="0" customWidth="1"/>
    <col min="32" max="32" width="5.125" style="0" customWidth="1"/>
  </cols>
  <sheetData>
    <row r="1" ht="18">
      <c r="A1" s="1" t="s">
        <v>0</v>
      </c>
    </row>
    <row r="2" s="2" customFormat="1" ht="12.75">
      <c r="A2" s="6" t="s">
        <v>14</v>
      </c>
    </row>
    <row r="3" spans="1:31" s="2" customFormat="1" ht="12.75">
      <c r="A3" s="2" t="s">
        <v>1</v>
      </c>
      <c r="B3" s="2" t="s">
        <v>3</v>
      </c>
      <c r="C3" s="2" t="s">
        <v>5</v>
      </c>
      <c r="D3" s="2" t="s">
        <v>6</v>
      </c>
      <c r="E3" s="2">
        <v>0</v>
      </c>
      <c r="F3" s="2">
        <v>0</v>
      </c>
      <c r="G3" s="2">
        <v>30</v>
      </c>
      <c r="H3" s="2">
        <v>60</v>
      </c>
      <c r="I3" s="2">
        <v>90</v>
      </c>
      <c r="J3" s="2">
        <v>120</v>
      </c>
      <c r="K3" s="2">
        <v>150</v>
      </c>
      <c r="L3" s="2">
        <v>180</v>
      </c>
      <c r="M3" s="2">
        <v>210</v>
      </c>
      <c r="N3" s="2">
        <v>240</v>
      </c>
      <c r="O3" s="2">
        <v>270</v>
      </c>
      <c r="P3" s="2">
        <v>300</v>
      </c>
      <c r="Q3" s="2">
        <v>330</v>
      </c>
      <c r="S3" s="2">
        <v>0</v>
      </c>
      <c r="T3" s="2">
        <v>0</v>
      </c>
      <c r="U3" s="2">
        <v>30</v>
      </c>
      <c r="V3" s="2">
        <v>60</v>
      </c>
      <c r="W3" s="2">
        <v>90</v>
      </c>
      <c r="X3" s="2">
        <v>120</v>
      </c>
      <c r="Y3" s="2">
        <v>150</v>
      </c>
      <c r="Z3" s="2">
        <v>180</v>
      </c>
      <c r="AA3" s="2">
        <v>210</v>
      </c>
      <c r="AB3" s="2">
        <v>240</v>
      </c>
      <c r="AC3" s="2">
        <v>270</v>
      </c>
      <c r="AD3" s="2">
        <v>300</v>
      </c>
      <c r="AE3" s="2">
        <v>330</v>
      </c>
    </row>
    <row r="4" spans="1:31" s="2" customFormat="1" ht="12.75">
      <c r="A4" s="2" t="s">
        <v>2</v>
      </c>
      <c r="B4" s="2" t="s">
        <v>4</v>
      </c>
      <c r="C4" s="2" t="s">
        <v>4</v>
      </c>
      <c r="D4" s="2" t="s">
        <v>7</v>
      </c>
      <c r="E4" s="2">
        <v>0</v>
      </c>
      <c r="F4" s="2">
        <v>90</v>
      </c>
      <c r="G4" s="2">
        <v>90</v>
      </c>
      <c r="H4" s="2">
        <v>90</v>
      </c>
      <c r="I4" s="2">
        <v>90</v>
      </c>
      <c r="J4" s="2">
        <v>90</v>
      </c>
      <c r="K4" s="2">
        <v>90</v>
      </c>
      <c r="L4" s="2">
        <v>90</v>
      </c>
      <c r="M4" s="2">
        <v>90</v>
      </c>
      <c r="N4" s="2">
        <v>90</v>
      </c>
      <c r="O4" s="2">
        <v>90</v>
      </c>
      <c r="P4" s="2">
        <v>90</v>
      </c>
      <c r="Q4" s="2">
        <v>90</v>
      </c>
      <c r="S4" s="2">
        <v>0</v>
      </c>
      <c r="T4" s="2">
        <v>90</v>
      </c>
      <c r="U4" s="2">
        <v>90</v>
      </c>
      <c r="V4" s="2">
        <v>90</v>
      </c>
      <c r="W4" s="2">
        <v>90</v>
      </c>
      <c r="X4" s="2">
        <v>90</v>
      </c>
      <c r="Y4" s="2">
        <v>90</v>
      </c>
      <c r="Z4" s="2">
        <v>90</v>
      </c>
      <c r="AA4" s="2">
        <v>90</v>
      </c>
      <c r="AB4" s="2">
        <v>90</v>
      </c>
      <c r="AC4" s="2">
        <v>90</v>
      </c>
      <c r="AD4" s="2">
        <v>90</v>
      </c>
      <c r="AE4" s="2">
        <v>90</v>
      </c>
    </row>
    <row r="5" spans="1:31" ht="12.75">
      <c r="A5" s="3">
        <v>0.020833333333333332</v>
      </c>
      <c r="B5">
        <f>IDIR!B5</f>
        <v>0</v>
      </c>
      <c r="C5">
        <f>IDIR!C5</f>
        <v>91</v>
      </c>
      <c r="E5" s="4">
        <f>0.8109*(IDIFF!$S5*SIN(E$4*3.1415926/180)+IDIFF!$U5*COS(E$4*3.1415926/180))+(IDIR!$S5+IDIFF!$T5)*vetületek!E5*n!E5</f>
        <v>0</v>
      </c>
      <c r="F5" s="4">
        <f>0.8109*(IDIFF!$S5*SIN(F$4*3.1415926/180)+IDIFF!$U5*COS(F$4*3.1415926/180))+(IDIR!$S5+IDIFF!$T5)*vetületek!F5*n!F5</f>
        <v>0</v>
      </c>
      <c r="G5" s="4">
        <f>0.8109*(IDIFF!$S5*SIN(G$4*3.1415926/180)+IDIFF!$U5*COS(G$4*3.1415926/180))+(IDIR!$S5+IDIFF!$T5)*vetületek!G5*n!G5</f>
        <v>0</v>
      </c>
      <c r="H5" s="4">
        <f>0.8109*(IDIFF!$S5*SIN(H$4*3.1415926/180)+IDIFF!$U5*COS(H$4*3.1415926/180))+(IDIR!$S5+IDIFF!$T5)*vetületek!H5*n!H5</f>
        <v>0</v>
      </c>
      <c r="I5" s="4">
        <f>0.8109*(IDIFF!$S5*SIN(I$4*3.1415926/180)+IDIFF!$U5*COS(I$4*3.1415926/180))+(IDIR!$S5+IDIFF!$T5)*vetületek!I5*n!I5</f>
        <v>0</v>
      </c>
      <c r="J5" s="4">
        <f>0.8109*(IDIFF!$S5*SIN(J$4*3.1415926/180)+IDIFF!$U5*COS(J$4*3.1415926/180))+(IDIR!$S5+IDIFF!$T5)*vetületek!J5*n!J5</f>
        <v>0</v>
      </c>
      <c r="K5" s="4">
        <f>0.8109*(IDIFF!$S5*SIN(K$4*3.1415926/180)+IDIFF!$U5*COS(K$4*3.1415926/180))+(IDIR!$S5+IDIFF!$T5)*vetületek!K5*n!K5</f>
        <v>0</v>
      </c>
      <c r="L5" s="4">
        <f>0.8109*(IDIFF!$S5*SIN(L$4*3.1415926/180)+IDIFF!$U5*COS(L$4*3.1415926/180))+(IDIR!$S5+IDIFF!$T5)*vetületek!L5*n!L5</f>
        <v>0</v>
      </c>
      <c r="M5" s="4">
        <f>0.8109*(IDIFF!$S5*SIN(M$4*3.1415926/180)+IDIFF!$U5*COS(M$4*3.1415926/180))+(IDIR!$S5+IDIFF!$T5)*vetületek!M5*n!M5</f>
        <v>0</v>
      </c>
      <c r="N5" s="4">
        <f>0.8109*(IDIFF!$S5*SIN(N$4*3.1415926/180)+IDIFF!$U5*COS(N$4*3.1415926/180))+(IDIR!$S5+IDIFF!$T5)*vetületek!N5*n!N5</f>
        <v>0</v>
      </c>
      <c r="O5" s="4">
        <f>0.8109*(IDIFF!$S5*SIN(O$4*3.1415926/180)+IDIFF!$U5*COS(O$4*3.1415926/180))+(IDIR!$S5+IDIFF!$T5)*vetületek!O5*n!O5</f>
        <v>0</v>
      </c>
      <c r="P5" s="4">
        <f>0.8109*(IDIFF!$S5*SIN(P$4*3.1415926/180)+IDIFF!$U5*COS(P$4*3.1415926/180))+(IDIR!$S5+IDIFF!$T5)*vetületek!P5*n!P5</f>
        <v>0</v>
      </c>
      <c r="Q5" s="4">
        <f>0.8109*(IDIFF!$S5*SIN(Q$4*3.1415926/180)+IDIFF!$U5*COS(Q$4*3.1415926/180))+(IDIR!$S5+IDIFF!$T5)*vetületek!Q5*n!Q5</f>
        <v>0</v>
      </c>
      <c r="S5" s="4">
        <f>IF(ISRG!E5=0,0,('ISRG Calc'!E5-ISRG!E5))</f>
        <v>0</v>
      </c>
      <c r="T5" s="4">
        <f>IF(ISRG!F5=0,0,('ISRG Calc'!F5-ISRG!F5))</f>
        <v>0</v>
      </c>
      <c r="U5" s="4">
        <f>IF(ISRG!G5=0,0,('ISRG Calc'!G5-ISRG!G5))</f>
        <v>0</v>
      </c>
      <c r="V5" s="4">
        <f>IF(ISRG!H5=0,0,('ISRG Calc'!H5-ISRG!H5))</f>
        <v>0</v>
      </c>
      <c r="W5" s="4">
        <f>IF(ISRG!I5=0,0,('ISRG Calc'!I5-ISRG!I5))</f>
        <v>0</v>
      </c>
      <c r="X5" s="4">
        <f>IF(ISRG!J5=0,0,('ISRG Calc'!J5-ISRG!J5))</f>
        <v>0</v>
      </c>
      <c r="Y5" s="4">
        <f>IF(ISRG!K5=0,0,('ISRG Calc'!K5-ISRG!K5))</f>
        <v>0</v>
      </c>
      <c r="Z5" s="4">
        <f>IF(ISRG!L5=0,0,('ISRG Calc'!L5-ISRG!L5))</f>
        <v>0</v>
      </c>
      <c r="AA5" s="4">
        <f>IF(ISRG!M5=0,0,('ISRG Calc'!M5-ISRG!M5))</f>
        <v>0</v>
      </c>
      <c r="AB5" s="4">
        <f>IF(ISRG!N5=0,0,('ISRG Calc'!N5-ISRG!N5))</f>
        <v>0</v>
      </c>
      <c r="AC5" s="4">
        <f>IF(ISRG!O5=0,0,('ISRG Calc'!O5-ISRG!O5))</f>
        <v>0</v>
      </c>
      <c r="AD5" s="4">
        <f>IF(ISRG!P5=0,0,('ISRG Calc'!P5-ISRG!P5))</f>
        <v>0</v>
      </c>
      <c r="AE5" s="4">
        <f>IF(ISRG!Q5=0,0,('ISRG Calc'!Q5-ISRG!Q5))</f>
        <v>0</v>
      </c>
    </row>
    <row r="6" spans="1:31" ht="12.75">
      <c r="A6" s="3">
        <v>0.0625</v>
      </c>
      <c r="B6">
        <f>IDIR!B6</f>
        <v>0</v>
      </c>
      <c r="C6">
        <f>IDIR!C6</f>
        <v>91</v>
      </c>
      <c r="E6" s="4">
        <f>0.8109*(IDIFF!$S6*SIN(E$4*3.1415926/180)+IDIFF!$U6*COS(E$4*3.1415926/180))+(IDIR!$S6+IDIFF!$T6)*vetületek!E6*n!E6</f>
        <v>0</v>
      </c>
      <c r="F6" s="4">
        <f>0.8109*(IDIFF!$S6*SIN(F$4*3.1415926/180)+IDIFF!$U6*COS(F$4*3.1415926/180))+(IDIR!$S6+IDIFF!$T6)*vetületek!F6*n!F6</f>
        <v>0</v>
      </c>
      <c r="G6" s="4">
        <f>0.8109*(IDIFF!$S6*SIN(G$4*3.1415926/180)+IDIFF!$U6*COS(G$4*3.1415926/180))+(IDIR!$S6+IDIFF!$T6)*vetületek!G6*n!G6</f>
        <v>0</v>
      </c>
      <c r="H6" s="4">
        <f>0.8109*(IDIFF!$S6*SIN(H$4*3.1415926/180)+IDIFF!$U6*COS(H$4*3.1415926/180))+(IDIR!$S6+IDIFF!$T6)*vetületek!H6*n!H6</f>
        <v>0</v>
      </c>
      <c r="I6" s="4">
        <f>0.8109*(IDIFF!$S6*SIN(I$4*3.1415926/180)+IDIFF!$U6*COS(I$4*3.1415926/180))+(IDIR!$S6+IDIFF!$T6)*vetületek!I6*n!I6</f>
        <v>0</v>
      </c>
      <c r="J6" s="4">
        <f>0.8109*(IDIFF!$S6*SIN(J$4*3.1415926/180)+IDIFF!$U6*COS(J$4*3.1415926/180))+(IDIR!$S6+IDIFF!$T6)*vetületek!J6*n!J6</f>
        <v>0</v>
      </c>
      <c r="K6" s="4">
        <f>0.8109*(IDIFF!$S6*SIN(K$4*3.1415926/180)+IDIFF!$U6*COS(K$4*3.1415926/180))+(IDIR!$S6+IDIFF!$T6)*vetületek!K6*n!K6</f>
        <v>0</v>
      </c>
      <c r="L6" s="4">
        <f>0.8109*(IDIFF!$S6*SIN(L$4*3.1415926/180)+IDIFF!$U6*COS(L$4*3.1415926/180))+(IDIR!$S6+IDIFF!$T6)*vetületek!L6*n!L6</f>
        <v>0</v>
      </c>
      <c r="M6" s="4">
        <f>0.8109*(IDIFF!$S6*SIN(M$4*3.1415926/180)+IDIFF!$U6*COS(M$4*3.1415926/180))+(IDIR!$S6+IDIFF!$T6)*vetületek!M6*n!M6</f>
        <v>0</v>
      </c>
      <c r="N6" s="4">
        <f>0.8109*(IDIFF!$S6*SIN(N$4*3.1415926/180)+IDIFF!$U6*COS(N$4*3.1415926/180))+(IDIR!$S6+IDIFF!$T6)*vetületek!N6*n!N6</f>
        <v>0</v>
      </c>
      <c r="O6" s="4">
        <f>0.8109*(IDIFF!$S6*SIN(O$4*3.1415926/180)+IDIFF!$U6*COS(O$4*3.1415926/180))+(IDIR!$S6+IDIFF!$T6)*vetületek!O6*n!O6</f>
        <v>0</v>
      </c>
      <c r="P6" s="4">
        <f>0.8109*(IDIFF!$S6*SIN(P$4*3.1415926/180)+IDIFF!$U6*COS(P$4*3.1415926/180))+(IDIR!$S6+IDIFF!$T6)*vetületek!P6*n!P6</f>
        <v>0</v>
      </c>
      <c r="Q6" s="4">
        <f>0.8109*(IDIFF!$S6*SIN(Q$4*3.1415926/180)+IDIFF!$U6*COS(Q$4*3.1415926/180))+(IDIR!$S6+IDIFF!$T6)*vetületek!Q6*n!Q6</f>
        <v>0</v>
      </c>
      <c r="S6" s="4">
        <f>IF(ISRG!E6=0,0,('ISRG Calc'!E6-ISRG!E6))</f>
        <v>0</v>
      </c>
      <c r="T6" s="4">
        <f>IF(ISRG!F6=0,0,('ISRG Calc'!F6-ISRG!F6))</f>
        <v>0</v>
      </c>
      <c r="U6" s="4">
        <f>IF(ISRG!G6=0,0,('ISRG Calc'!G6-ISRG!G6))</f>
        <v>0</v>
      </c>
      <c r="V6" s="4">
        <f>IF(ISRG!H6=0,0,('ISRG Calc'!H6-ISRG!H6))</f>
        <v>0</v>
      </c>
      <c r="W6" s="4">
        <f>IF(ISRG!I6=0,0,('ISRG Calc'!I6-ISRG!I6))</f>
        <v>0</v>
      </c>
      <c r="X6" s="4">
        <f>IF(ISRG!J6=0,0,('ISRG Calc'!J6-ISRG!J6))</f>
        <v>0</v>
      </c>
      <c r="Y6" s="4">
        <f>IF(ISRG!K6=0,0,('ISRG Calc'!K6-ISRG!K6))</f>
        <v>0</v>
      </c>
      <c r="Z6" s="4">
        <f>IF(ISRG!L6=0,0,('ISRG Calc'!L6-ISRG!L6))</f>
        <v>0</v>
      </c>
      <c r="AA6" s="4">
        <f>IF(ISRG!M6=0,0,('ISRG Calc'!M6-ISRG!M6))</f>
        <v>0</v>
      </c>
      <c r="AB6" s="4">
        <f>IF(ISRG!N6=0,0,('ISRG Calc'!N6-ISRG!N6))</f>
        <v>0</v>
      </c>
      <c r="AC6" s="4">
        <f>IF(ISRG!O6=0,0,('ISRG Calc'!O6-ISRG!O6))</f>
        <v>0</v>
      </c>
      <c r="AD6" s="4">
        <f>IF(ISRG!P6=0,0,('ISRG Calc'!P6-ISRG!P6))</f>
        <v>0</v>
      </c>
      <c r="AE6" s="4">
        <f>IF(ISRG!Q6=0,0,('ISRG Calc'!Q6-ISRG!Q6))</f>
        <v>0</v>
      </c>
    </row>
    <row r="7" spans="1:31" ht="12.75">
      <c r="A7" s="3">
        <v>0.104166666666667</v>
      </c>
      <c r="B7">
        <f>IDIR!B7</f>
        <v>0</v>
      </c>
      <c r="C7">
        <f>IDIR!C7</f>
        <v>91</v>
      </c>
      <c r="E7" s="4">
        <f>0.8109*(IDIFF!$S7*SIN(E$4*3.1415926/180)+IDIFF!$U7*COS(E$4*3.1415926/180))+(IDIR!$S7+IDIFF!$T7)*vetületek!E7*n!E7</f>
        <v>0</v>
      </c>
      <c r="F7" s="4">
        <f>0.8109*(IDIFF!$S7*SIN(F$4*3.1415926/180)+IDIFF!$U7*COS(F$4*3.1415926/180))+(IDIR!$S7+IDIFF!$T7)*vetületek!F7*n!F7</f>
        <v>0</v>
      </c>
      <c r="G7" s="4">
        <f>0.8109*(IDIFF!$S7*SIN(G$4*3.1415926/180)+IDIFF!$U7*COS(G$4*3.1415926/180))+(IDIR!$S7+IDIFF!$T7)*vetületek!G7*n!G7</f>
        <v>0</v>
      </c>
      <c r="H7" s="4">
        <f>0.8109*(IDIFF!$S7*SIN(H$4*3.1415926/180)+IDIFF!$U7*COS(H$4*3.1415926/180))+(IDIR!$S7+IDIFF!$T7)*vetületek!H7*n!H7</f>
        <v>0</v>
      </c>
      <c r="I7" s="4">
        <f>0.8109*(IDIFF!$S7*SIN(I$4*3.1415926/180)+IDIFF!$U7*COS(I$4*3.1415926/180))+(IDIR!$S7+IDIFF!$T7)*vetületek!I7*n!I7</f>
        <v>0</v>
      </c>
      <c r="J7" s="4">
        <f>0.8109*(IDIFF!$S7*SIN(J$4*3.1415926/180)+IDIFF!$U7*COS(J$4*3.1415926/180))+(IDIR!$S7+IDIFF!$T7)*vetületek!J7*n!J7</f>
        <v>0</v>
      </c>
      <c r="K7" s="4">
        <f>0.8109*(IDIFF!$S7*SIN(K$4*3.1415926/180)+IDIFF!$U7*COS(K$4*3.1415926/180))+(IDIR!$S7+IDIFF!$T7)*vetületek!K7*n!K7</f>
        <v>0</v>
      </c>
      <c r="L7" s="4">
        <f>0.8109*(IDIFF!$S7*SIN(L$4*3.1415926/180)+IDIFF!$U7*COS(L$4*3.1415926/180))+(IDIR!$S7+IDIFF!$T7)*vetületek!L7*n!L7</f>
        <v>0</v>
      </c>
      <c r="M7" s="4">
        <f>0.8109*(IDIFF!$S7*SIN(M$4*3.1415926/180)+IDIFF!$U7*COS(M$4*3.1415926/180))+(IDIR!$S7+IDIFF!$T7)*vetületek!M7*n!M7</f>
        <v>0</v>
      </c>
      <c r="N7" s="4">
        <f>0.8109*(IDIFF!$S7*SIN(N$4*3.1415926/180)+IDIFF!$U7*COS(N$4*3.1415926/180))+(IDIR!$S7+IDIFF!$T7)*vetületek!N7*n!N7</f>
        <v>0</v>
      </c>
      <c r="O7" s="4">
        <f>0.8109*(IDIFF!$S7*SIN(O$4*3.1415926/180)+IDIFF!$U7*COS(O$4*3.1415926/180))+(IDIR!$S7+IDIFF!$T7)*vetületek!O7*n!O7</f>
        <v>0</v>
      </c>
      <c r="P7" s="4">
        <f>0.8109*(IDIFF!$S7*SIN(P$4*3.1415926/180)+IDIFF!$U7*COS(P$4*3.1415926/180))+(IDIR!$S7+IDIFF!$T7)*vetületek!P7*n!P7</f>
        <v>0</v>
      </c>
      <c r="Q7" s="4">
        <f>0.8109*(IDIFF!$S7*SIN(Q$4*3.1415926/180)+IDIFF!$U7*COS(Q$4*3.1415926/180))+(IDIR!$S7+IDIFF!$T7)*vetületek!Q7*n!Q7</f>
        <v>0</v>
      </c>
      <c r="S7" s="4">
        <f>IF(ISRG!E7=0,0,('ISRG Calc'!E7-ISRG!E7))</f>
        <v>0</v>
      </c>
      <c r="T7" s="4">
        <f>IF(ISRG!F7=0,0,('ISRG Calc'!F7-ISRG!F7))</f>
        <v>0</v>
      </c>
      <c r="U7" s="4">
        <f>IF(ISRG!G7=0,0,('ISRG Calc'!G7-ISRG!G7))</f>
        <v>0</v>
      </c>
      <c r="V7" s="4">
        <f>IF(ISRG!H7=0,0,('ISRG Calc'!H7-ISRG!H7))</f>
        <v>0</v>
      </c>
      <c r="W7" s="4">
        <f>IF(ISRG!I7=0,0,('ISRG Calc'!I7-ISRG!I7))</f>
        <v>0</v>
      </c>
      <c r="X7" s="4">
        <f>IF(ISRG!J7=0,0,('ISRG Calc'!J7-ISRG!J7))</f>
        <v>0</v>
      </c>
      <c r="Y7" s="4">
        <f>IF(ISRG!K7=0,0,('ISRG Calc'!K7-ISRG!K7))</f>
        <v>0</v>
      </c>
      <c r="Z7" s="4">
        <f>IF(ISRG!L7=0,0,('ISRG Calc'!L7-ISRG!L7))</f>
        <v>0</v>
      </c>
      <c r="AA7" s="4">
        <f>IF(ISRG!M7=0,0,('ISRG Calc'!M7-ISRG!M7))</f>
        <v>0</v>
      </c>
      <c r="AB7" s="4">
        <f>IF(ISRG!N7=0,0,('ISRG Calc'!N7-ISRG!N7))</f>
        <v>0</v>
      </c>
      <c r="AC7" s="4">
        <f>IF(ISRG!O7=0,0,('ISRG Calc'!O7-ISRG!O7))</f>
        <v>0</v>
      </c>
      <c r="AD7" s="4">
        <f>IF(ISRG!P7=0,0,('ISRG Calc'!P7-ISRG!P7))</f>
        <v>0</v>
      </c>
      <c r="AE7" s="4">
        <f>IF(ISRG!Q7=0,0,('ISRG Calc'!Q7-ISRG!Q7))</f>
        <v>0</v>
      </c>
    </row>
    <row r="8" spans="1:31" ht="12.75">
      <c r="A8" s="3">
        <v>0.145833333333333</v>
      </c>
      <c r="B8">
        <f>IDIR!B8</f>
        <v>0</v>
      </c>
      <c r="C8">
        <f>IDIR!C8</f>
        <v>91</v>
      </c>
      <c r="E8" s="4">
        <f>0.8109*(IDIFF!$S8*SIN(E$4*3.1415926/180)+IDIFF!$U8*COS(E$4*3.1415926/180))+(IDIR!$S8+IDIFF!$T8)*vetületek!E8*n!E8</f>
        <v>0</v>
      </c>
      <c r="F8" s="4">
        <f>0.8109*(IDIFF!$S8*SIN(F$4*3.1415926/180)+IDIFF!$U8*COS(F$4*3.1415926/180))+(IDIR!$S8+IDIFF!$T8)*vetületek!F8*n!F8</f>
        <v>0</v>
      </c>
      <c r="G8" s="4">
        <f>0.8109*(IDIFF!$S8*SIN(G$4*3.1415926/180)+IDIFF!$U8*COS(G$4*3.1415926/180))+(IDIR!$S8+IDIFF!$T8)*vetületek!G8*n!G8</f>
        <v>0</v>
      </c>
      <c r="H8" s="4">
        <f>0.8109*(IDIFF!$S8*SIN(H$4*3.1415926/180)+IDIFF!$U8*COS(H$4*3.1415926/180))+(IDIR!$S8+IDIFF!$T8)*vetületek!H8*n!H8</f>
        <v>0</v>
      </c>
      <c r="I8" s="4">
        <f>0.8109*(IDIFF!$S8*SIN(I$4*3.1415926/180)+IDIFF!$U8*COS(I$4*3.1415926/180))+(IDIR!$S8+IDIFF!$T8)*vetületek!I8*n!I8</f>
        <v>0</v>
      </c>
      <c r="J8" s="4">
        <f>0.8109*(IDIFF!$S8*SIN(J$4*3.1415926/180)+IDIFF!$U8*COS(J$4*3.1415926/180))+(IDIR!$S8+IDIFF!$T8)*vetületek!J8*n!J8</f>
        <v>0</v>
      </c>
      <c r="K8" s="4">
        <f>0.8109*(IDIFF!$S8*SIN(K$4*3.1415926/180)+IDIFF!$U8*COS(K$4*3.1415926/180))+(IDIR!$S8+IDIFF!$T8)*vetületek!K8*n!K8</f>
        <v>0</v>
      </c>
      <c r="L8" s="4">
        <f>0.8109*(IDIFF!$S8*SIN(L$4*3.1415926/180)+IDIFF!$U8*COS(L$4*3.1415926/180))+(IDIR!$S8+IDIFF!$T8)*vetületek!L8*n!L8</f>
        <v>0</v>
      </c>
      <c r="M8" s="4">
        <f>0.8109*(IDIFF!$S8*SIN(M$4*3.1415926/180)+IDIFF!$U8*COS(M$4*3.1415926/180))+(IDIR!$S8+IDIFF!$T8)*vetületek!M8*n!M8</f>
        <v>0</v>
      </c>
      <c r="N8" s="4">
        <f>0.8109*(IDIFF!$S8*SIN(N$4*3.1415926/180)+IDIFF!$U8*COS(N$4*3.1415926/180))+(IDIR!$S8+IDIFF!$T8)*vetületek!N8*n!N8</f>
        <v>0</v>
      </c>
      <c r="O8" s="4">
        <f>0.8109*(IDIFF!$S8*SIN(O$4*3.1415926/180)+IDIFF!$U8*COS(O$4*3.1415926/180))+(IDIR!$S8+IDIFF!$T8)*vetületek!O8*n!O8</f>
        <v>0</v>
      </c>
      <c r="P8" s="4">
        <f>0.8109*(IDIFF!$S8*SIN(P$4*3.1415926/180)+IDIFF!$U8*COS(P$4*3.1415926/180))+(IDIR!$S8+IDIFF!$T8)*vetületek!P8*n!P8</f>
        <v>0</v>
      </c>
      <c r="Q8" s="4">
        <f>0.8109*(IDIFF!$S8*SIN(Q$4*3.1415926/180)+IDIFF!$U8*COS(Q$4*3.1415926/180))+(IDIR!$S8+IDIFF!$T8)*vetületek!Q8*n!Q8</f>
        <v>0</v>
      </c>
      <c r="S8" s="4">
        <f>IF(ISRG!E8=0,0,('ISRG Calc'!E8-ISRG!E8))</f>
        <v>0</v>
      </c>
      <c r="T8" s="4">
        <f>IF(ISRG!F8=0,0,('ISRG Calc'!F8-ISRG!F8))</f>
        <v>0</v>
      </c>
      <c r="U8" s="4">
        <f>IF(ISRG!G8=0,0,('ISRG Calc'!G8-ISRG!G8))</f>
        <v>0</v>
      </c>
      <c r="V8" s="4">
        <f>IF(ISRG!H8=0,0,('ISRG Calc'!H8-ISRG!H8))</f>
        <v>0</v>
      </c>
      <c r="W8" s="4">
        <f>IF(ISRG!I8=0,0,('ISRG Calc'!I8-ISRG!I8))</f>
        <v>0</v>
      </c>
      <c r="X8" s="4">
        <f>IF(ISRG!J8=0,0,('ISRG Calc'!J8-ISRG!J8))</f>
        <v>0</v>
      </c>
      <c r="Y8" s="4">
        <f>IF(ISRG!K8=0,0,('ISRG Calc'!K8-ISRG!K8))</f>
        <v>0</v>
      </c>
      <c r="Z8" s="4">
        <f>IF(ISRG!L8=0,0,('ISRG Calc'!L8-ISRG!L8))</f>
        <v>0</v>
      </c>
      <c r="AA8" s="4">
        <f>IF(ISRG!M8=0,0,('ISRG Calc'!M8-ISRG!M8))</f>
        <v>0</v>
      </c>
      <c r="AB8" s="4">
        <f>IF(ISRG!N8=0,0,('ISRG Calc'!N8-ISRG!N8))</f>
        <v>0</v>
      </c>
      <c r="AC8" s="4">
        <f>IF(ISRG!O8=0,0,('ISRG Calc'!O8-ISRG!O8))</f>
        <v>0</v>
      </c>
      <c r="AD8" s="4">
        <f>IF(ISRG!P8=0,0,('ISRG Calc'!P8-ISRG!P8))</f>
        <v>0</v>
      </c>
      <c r="AE8" s="4">
        <f>IF(ISRG!Q8=0,0,('ISRG Calc'!Q8-ISRG!Q8))</f>
        <v>0</v>
      </c>
    </row>
    <row r="9" spans="1:31" ht="12.75">
      <c r="A9" s="3">
        <v>0.1875</v>
      </c>
      <c r="B9">
        <f>IDIR!B9</f>
        <v>53</v>
      </c>
      <c r="C9">
        <f>IDIR!C9</f>
        <v>90</v>
      </c>
      <c r="E9" s="4">
        <f>0.8109*(IDIFF!$S9*SIN(E$4*3.1415926/180)+IDIFF!$U9*COS(E$4*3.1415926/180))+(IDIR!$S9+IDIFF!$T9)*vetületek!E9*n!E9</f>
        <v>0</v>
      </c>
      <c r="F9" s="4">
        <f>0.8109*(IDIFF!$S9*SIN(F$4*3.1415926/180)+IDIFF!$U9*COS(F$4*3.1415926/180))+(IDIR!$S9+IDIFF!$T9)*vetületek!F9*n!F9</f>
        <v>0</v>
      </c>
      <c r="G9" s="4">
        <f>0.8109*(IDIFF!$S9*SIN(G$4*3.1415926/180)+IDIFF!$U9*COS(G$4*3.1415926/180))+(IDIR!$S9+IDIFF!$T9)*vetületek!G9*n!G9</f>
        <v>0</v>
      </c>
      <c r="H9" s="4">
        <f>0.8109*(IDIFF!$S9*SIN(H$4*3.1415926/180)+IDIFF!$U9*COS(H$4*3.1415926/180))+(IDIR!$S9+IDIFF!$T9)*vetületek!H9*n!H9</f>
        <v>0</v>
      </c>
      <c r="I9" s="4">
        <f>0.8109*(IDIFF!$S9*SIN(I$4*3.1415926/180)+IDIFF!$U9*COS(I$4*3.1415926/180))+(IDIR!$S9+IDIFF!$T9)*vetületek!I9*n!I9</f>
        <v>0</v>
      </c>
      <c r="J9" s="4">
        <f>0.8109*(IDIFF!$S9*SIN(J$4*3.1415926/180)+IDIFF!$U9*COS(J$4*3.1415926/180))+(IDIR!$S9+IDIFF!$T9)*vetületek!J9*n!J9</f>
        <v>0</v>
      </c>
      <c r="K9" s="4">
        <f>0.8109*(IDIFF!$S9*SIN(K$4*3.1415926/180)+IDIFF!$U9*COS(K$4*3.1415926/180))+(IDIR!$S9+IDIFF!$T9)*vetületek!K9*n!K9</f>
        <v>0</v>
      </c>
      <c r="L9" s="4">
        <f>0.8109*(IDIFF!$S9*SIN(L$4*3.1415926/180)+IDIFF!$U9*COS(L$4*3.1415926/180))+(IDIR!$S9+IDIFF!$T9)*vetületek!L9*n!L9</f>
        <v>0</v>
      </c>
      <c r="M9" s="4">
        <f>0.8109*(IDIFF!$S9*SIN(M$4*3.1415926/180)+IDIFF!$U9*COS(M$4*3.1415926/180))+(IDIR!$S9+IDIFF!$T9)*vetületek!M9*n!M9</f>
        <v>0</v>
      </c>
      <c r="N9" s="4">
        <f>0.8109*(IDIFF!$S9*SIN(N$4*3.1415926/180)+IDIFF!$U9*COS(N$4*3.1415926/180))+(IDIR!$S9+IDIFF!$T9)*vetületek!N9*n!N9</f>
        <v>0</v>
      </c>
      <c r="O9" s="4">
        <f>0.8109*(IDIFF!$S9*SIN(O$4*3.1415926/180)+IDIFF!$U9*COS(O$4*3.1415926/180))+(IDIR!$S9+IDIFF!$T9)*vetületek!O9*n!O9</f>
        <v>0</v>
      </c>
      <c r="P9" s="4">
        <f>0.8109*(IDIFF!$S9*SIN(P$4*3.1415926/180)+IDIFF!$U9*COS(P$4*3.1415926/180))+(IDIR!$S9+IDIFF!$T9)*vetületek!P9*n!P9</f>
        <v>0</v>
      </c>
      <c r="Q9" s="4">
        <f>0.8109*(IDIFF!$S9*SIN(Q$4*3.1415926/180)+IDIFF!$U9*COS(Q$4*3.1415926/180))+(IDIR!$S9+IDIFF!$T9)*vetületek!Q9*n!Q9</f>
        <v>0</v>
      </c>
      <c r="S9" s="4">
        <f>IF(ISRG!E9=0,0,('ISRG Calc'!E9-ISRG!E9))</f>
        <v>0</v>
      </c>
      <c r="T9" s="4">
        <f>IF(ISRG!F9=0,0,('ISRG Calc'!F9-ISRG!F9))</f>
        <v>0</v>
      </c>
      <c r="U9" s="4">
        <f>IF(ISRG!G9=0,0,('ISRG Calc'!G9-ISRG!G9))</f>
        <v>0</v>
      </c>
      <c r="V9" s="4">
        <f>IF(ISRG!H9=0,0,('ISRG Calc'!H9-ISRG!H9))</f>
        <v>0</v>
      </c>
      <c r="W9" s="4">
        <f>IF(ISRG!I9=0,0,('ISRG Calc'!I9-ISRG!I9))</f>
        <v>0</v>
      </c>
      <c r="X9" s="4">
        <f>IF(ISRG!J9=0,0,('ISRG Calc'!J9-ISRG!J9))</f>
        <v>0</v>
      </c>
      <c r="Y9" s="4">
        <f>IF(ISRG!K9=0,0,('ISRG Calc'!K9-ISRG!K9))</f>
        <v>0</v>
      </c>
      <c r="Z9" s="4">
        <f>IF(ISRG!L9=0,0,('ISRG Calc'!L9-ISRG!L9))</f>
        <v>0</v>
      </c>
      <c r="AA9" s="4">
        <f>IF(ISRG!M9=0,0,('ISRG Calc'!M9-ISRG!M9))</f>
        <v>0</v>
      </c>
      <c r="AB9" s="4">
        <f>IF(ISRG!N9=0,0,('ISRG Calc'!N9-ISRG!N9))</f>
        <v>0</v>
      </c>
      <c r="AC9" s="4">
        <f>IF(ISRG!O9=0,0,('ISRG Calc'!O9-ISRG!O9))</f>
        <v>0</v>
      </c>
      <c r="AD9" s="4">
        <f>IF(ISRG!P9=0,0,('ISRG Calc'!P9-ISRG!P9))</f>
        <v>0</v>
      </c>
      <c r="AE9" s="4">
        <f>IF(ISRG!Q9=0,0,('ISRG Calc'!Q9-ISRG!Q9))</f>
        <v>0</v>
      </c>
    </row>
    <row r="10" spans="1:31" ht="12.75">
      <c r="A10" s="3">
        <v>0.229166666666666</v>
      </c>
      <c r="B10">
        <f>IDIR!B10</f>
        <v>58</v>
      </c>
      <c r="C10">
        <f>IDIR!C10</f>
        <v>86</v>
      </c>
      <c r="E10" s="4">
        <f>0.8109*(IDIFF!$S10*SIN(E$4*3.1415926/180)+IDIFF!$U10*COS(E$4*3.1415926/180))+(IDIR!$S10+IDIFF!$T10)*vetületek!E10*n!E10</f>
        <v>19.444688315147967</v>
      </c>
      <c r="F10" s="4">
        <f>0.8109*(IDIFF!$S10*SIN(F$4*3.1415926/180)+IDIFF!$U10*COS(F$4*3.1415926/180))+(IDIR!$S10+IDIFF!$T10)*vetületek!F10*n!F10</f>
        <v>92.07158247212767</v>
      </c>
      <c r="G10" s="4">
        <f>0.8109*(IDIFF!$S10*SIN(G$4*3.1415926/180)+IDIFF!$U10*COS(G$4*3.1415926/180))+(IDIR!$S10+IDIFF!$T10)*vetületek!G10*n!G10</f>
        <v>154.98010616674895</v>
      </c>
      <c r="H10" s="4">
        <f>0.8109*(IDIFF!$S10*SIN(H$4*3.1415926/180)+IDIFF!$U10*COS(H$4*3.1415926/180))+(IDIR!$S10+IDIFF!$T10)*vetületek!H10*n!H10</f>
        <v>175.38272626820967</v>
      </c>
      <c r="I10" s="4">
        <f>0.8109*(IDIFF!$S10*SIN(I$4*3.1415926/180)+IDIFF!$U10*COS(I$4*3.1415926/180))+(IDIR!$S10+IDIFF!$T10)*vetületek!I10*n!I10</f>
        <v>148.86515684609796</v>
      </c>
      <c r="J10" s="4">
        <f>0.8109*(IDIFF!$S10*SIN(J$4*3.1415926/180)+IDIFF!$U10*COS(J$4*3.1415926/180))+(IDIR!$S10+IDIFF!$T10)*vetületek!J10*n!J10</f>
        <v>80.5729106474724</v>
      </c>
      <c r="K10" s="4">
        <f>0.8109*(IDIFF!$S10*SIN(K$4*3.1415926/180)+IDIFF!$U10*COS(K$4*3.1415926/180))+(IDIR!$S10+IDIFF!$T10)*vetületek!K10*n!K10</f>
        <v>11.352600442162116</v>
      </c>
      <c r="L10" s="4">
        <f>0.8109*(IDIFF!$S10*SIN(L$4*3.1415926/180)+IDIFF!$U10*COS(L$4*3.1415926/180))+(IDIR!$S10+IDIFF!$T10)*vetületek!L10*n!L10</f>
        <v>11.352600442162116</v>
      </c>
      <c r="M10" s="4">
        <f>0.8109*(IDIFF!$S10*SIN(M$4*3.1415926/180)+IDIFF!$U10*COS(M$4*3.1415926/180))+(IDIR!$S10+IDIFF!$T10)*vetületek!M10*n!M10</f>
        <v>11.352600442162116</v>
      </c>
      <c r="N10" s="4">
        <f>0.8109*(IDIFF!$S10*SIN(N$4*3.1415926/180)+IDIFF!$U10*COS(N$4*3.1415926/180))+(IDIR!$S10+IDIFF!$T10)*vetületek!N10*n!N10</f>
        <v>11.352600442162116</v>
      </c>
      <c r="O10" s="4">
        <f>0.8109*(IDIFF!$S10*SIN(O$4*3.1415926/180)+IDIFF!$U10*COS(O$4*3.1415926/180))+(IDIR!$S10+IDIFF!$T10)*vetületek!O10*n!O10</f>
        <v>11.352600442162116</v>
      </c>
      <c r="P10" s="4">
        <f>0.8109*(IDIFF!$S10*SIN(P$4*3.1415926/180)+IDIFF!$U10*COS(P$4*3.1415926/180))+(IDIR!$S10+IDIFF!$T10)*vetületek!P10*n!P10</f>
        <v>11.352600442162116</v>
      </c>
      <c r="Q10" s="4">
        <f>0.8109*(IDIFF!$S10*SIN(Q$4*3.1415926/180)+IDIFF!$U10*COS(Q$4*3.1415926/180))+(IDIR!$S10+IDIFF!$T10)*vetületek!Q10*n!Q10</f>
        <v>12.147408208614593</v>
      </c>
      <c r="S10" s="4">
        <f>IF(ISRG!E10=0,0,('ISRG Calc'!E10-ISRG!E10))</f>
        <v>0.4446883151479675</v>
      </c>
      <c r="T10" s="4">
        <f>IF(ISRG!F10=0,0,('ISRG Calc'!F10-ISRG!F10))</f>
        <v>0.07158247212767321</v>
      </c>
      <c r="U10" s="4">
        <f>IF(ISRG!G10=0,0,('ISRG Calc'!G10-ISRG!G10))</f>
        <v>-1.0198938332510465</v>
      </c>
      <c r="V10" s="4">
        <f>IF(ISRG!H10=0,0,('ISRG Calc'!H10-ISRG!H10))</f>
        <v>-0.6172737317903341</v>
      </c>
      <c r="W10" s="4">
        <f>IF(ISRG!I10=0,0,('ISRG Calc'!I10-ISRG!I10))</f>
        <v>-1.1348431539020396</v>
      </c>
      <c r="X10" s="4">
        <f>IF(ISRG!J10=0,0,('ISRG Calc'!J10-ISRG!J10))</f>
        <v>-0.4270893525276023</v>
      </c>
      <c r="Y10" s="4">
        <f>IF(ISRG!K10=0,0,('ISRG Calc'!K10-ISRG!K10))</f>
        <v>-0.6473995578378844</v>
      </c>
      <c r="Z10" s="4">
        <f>IF(ISRG!L10=0,0,('ISRG Calc'!L10-ISRG!L10))</f>
        <v>-0.6473995578378844</v>
      </c>
      <c r="AA10" s="4">
        <f>IF(ISRG!M10=0,0,('ISRG Calc'!M10-ISRG!M10))</f>
        <v>-0.6473995578378844</v>
      </c>
      <c r="AB10" s="4">
        <f>IF(ISRG!N10=0,0,('ISRG Calc'!N10-ISRG!N10))</f>
        <v>2.3526004421621156</v>
      </c>
      <c r="AC10" s="4">
        <f>IF(ISRG!O10=0,0,('ISRG Calc'!O10-ISRG!O10))</f>
        <v>-0.6473995578378844</v>
      </c>
      <c r="AD10" s="4">
        <f>IF(ISRG!P10=0,0,('ISRG Calc'!P10-ISRG!P10))</f>
        <v>2.3526004421621156</v>
      </c>
      <c r="AE10" s="4">
        <f>IF(ISRG!Q10=0,0,('ISRG Calc'!Q10-ISRG!Q10))</f>
        <v>2.1474082086145927</v>
      </c>
    </row>
    <row r="11" spans="1:31" ht="12.75">
      <c r="A11" s="3">
        <v>0.270833333333333</v>
      </c>
      <c r="B11">
        <f>IDIR!B11</f>
        <v>69</v>
      </c>
      <c r="C11">
        <f>IDIR!C11</f>
        <v>78</v>
      </c>
      <c r="E11" s="4">
        <f>0.8109*(IDIFF!$S11*SIN(E$4*3.1415926/180)+IDIFF!$U11*COS(E$4*3.1415926/180))+(IDIR!$S11+IDIFF!$T11)*vetületek!E11*n!E11</f>
        <v>102.92785742379061</v>
      </c>
      <c r="F11" s="4">
        <f>0.8109*(IDIFF!$S11*SIN(F$4*3.1415926/180)+IDIFF!$U11*COS(F$4*3.1415926/180))+(IDIR!$S11+IDIFF!$T11)*vetületek!F11*n!F11</f>
        <v>151.1104024974977</v>
      </c>
      <c r="G11" s="4">
        <f>0.8109*(IDIFF!$S11*SIN(G$4*3.1415926/180)+IDIFF!$U11*COS(G$4*3.1415926/180))+(IDIR!$S11+IDIFF!$T11)*vetületek!G11*n!G11</f>
        <v>340.3100174358077</v>
      </c>
      <c r="H11" s="4">
        <f>0.8109*(IDIFF!$S11*SIN(H$4*3.1415926/180)+IDIFF!$U11*COS(H$4*3.1415926/180))+(IDIR!$S11+IDIFF!$T11)*vetületek!H11*n!H11</f>
        <v>430.281290084651</v>
      </c>
      <c r="I11" s="4">
        <f>0.8109*(IDIFF!$S11*SIN(I$4*3.1415926/180)+IDIFF!$U11*COS(I$4*3.1415926/180))+(IDIR!$S11+IDIFF!$T11)*vetületek!I11*n!I11</f>
        <v>406.9908816205084</v>
      </c>
      <c r="J11" s="4">
        <f>0.8109*(IDIFF!$S11*SIN(J$4*3.1415926/180)+IDIFF!$U11*COS(J$4*3.1415926/180))+(IDIR!$S11+IDIFF!$T11)*vetületek!J11*n!J11</f>
        <v>276.4352176439148</v>
      </c>
      <c r="K11" s="4">
        <f>0.8109*(IDIFF!$S11*SIN(K$4*3.1415926/180)+IDIFF!$U11*COS(K$4*3.1415926/180))+(IDIR!$S11+IDIFF!$T11)*vetületek!K11*n!K11</f>
        <v>65.99316348266994</v>
      </c>
      <c r="L11" s="4">
        <f>0.8109*(IDIFF!$S11*SIN(L$4*3.1415926/180)+IDIFF!$U11*COS(L$4*3.1415926/180))+(IDIR!$S11+IDIFF!$T11)*vetületek!L11*n!L11</f>
        <v>35.67960138994934</v>
      </c>
      <c r="M11" s="4">
        <f>0.8109*(IDIFF!$S11*SIN(M$4*3.1415926/180)+IDIFF!$U11*COS(M$4*3.1415926/180))+(IDIR!$S11+IDIFF!$T11)*vetületek!M11*n!M11</f>
        <v>35.67960138994934</v>
      </c>
      <c r="N11" s="4">
        <f>0.8109*(IDIFF!$S11*SIN(N$4*3.1415926/180)+IDIFF!$U11*COS(N$4*3.1415926/180))+(IDIR!$S11+IDIFF!$T11)*vetületek!N11*n!N11</f>
        <v>35.67960138994934</v>
      </c>
      <c r="O11" s="4">
        <f>0.8109*(IDIFF!$S11*SIN(O$4*3.1415926/180)+IDIFF!$U11*COS(O$4*3.1415926/180))+(IDIR!$S11+IDIFF!$T11)*vetületek!O11*n!O11</f>
        <v>35.67960138994934</v>
      </c>
      <c r="P11" s="4">
        <f>0.8109*(IDIFF!$S11*SIN(P$4*3.1415926/180)+IDIFF!$U11*COS(P$4*3.1415926/180))+(IDIR!$S11+IDIFF!$T11)*vetületek!P11*n!P11</f>
        <v>35.67960138994934</v>
      </c>
      <c r="Q11" s="4">
        <f>0.8109*(IDIFF!$S11*SIN(Q$4*3.1415926/180)+IDIFF!$U11*COS(Q$4*3.1415926/180))+(IDIR!$S11+IDIFF!$T11)*vetületek!Q11*n!Q11</f>
        <v>35.67960138994934</v>
      </c>
      <c r="S11" s="4">
        <f>IF(ISRG!E11=0,0,('ISRG Calc'!E11-ISRG!E11))</f>
        <v>3.9278574237906128</v>
      </c>
      <c r="T11" s="4">
        <f>IF(ISRG!F11=0,0,('ISRG Calc'!F11-ISRG!F11))</f>
        <v>-5.889597502502312</v>
      </c>
      <c r="U11" s="4">
        <f>IF(ISRG!G11=0,0,('ISRG Calc'!G11-ISRG!G11))</f>
        <v>-3.6899825641922916</v>
      </c>
      <c r="V11" s="4">
        <f>IF(ISRG!H11=0,0,('ISRG Calc'!H11-ISRG!H11))</f>
        <v>0.2812900846510047</v>
      </c>
      <c r="W11" s="4">
        <f>IF(ISRG!I11=0,0,('ISRG Calc'!I11-ISRG!I11))</f>
        <v>2.9908816205083895</v>
      </c>
      <c r="X11" s="4">
        <f>IF(ISRG!J11=0,0,('ISRG Calc'!J11-ISRG!J11))</f>
        <v>7.435217643914825</v>
      </c>
      <c r="Y11" s="4">
        <f>IF(ISRG!K11=0,0,('ISRG Calc'!K11-ISRG!K11))</f>
        <v>6.993163482669942</v>
      </c>
      <c r="Z11" s="4">
        <f>IF(ISRG!L11=0,0,('ISRG Calc'!L11-ISRG!L11))</f>
        <v>-0.3203986100506597</v>
      </c>
      <c r="AA11" s="4">
        <f>IF(ISRG!M11=0,0,('ISRG Calc'!M11-ISRG!M11))</f>
        <v>-0.3203986100506597</v>
      </c>
      <c r="AB11" s="4">
        <f>IF(ISRG!N11=0,0,('ISRG Calc'!N11-ISRG!N11))</f>
        <v>-0.3203986100506597</v>
      </c>
      <c r="AC11" s="4">
        <f>IF(ISRG!O11=0,0,('ISRG Calc'!O11-ISRG!O11))</f>
        <v>-0.3203986100506597</v>
      </c>
      <c r="AD11" s="4">
        <f>IF(ISRG!P11=0,0,('ISRG Calc'!P11-ISRG!P11))</f>
        <v>-0.3203986100506597</v>
      </c>
      <c r="AE11" s="4">
        <f>IF(ISRG!Q11=0,0,('ISRG Calc'!Q11-ISRG!Q11))</f>
        <v>-0.3203986100506597</v>
      </c>
    </row>
    <row r="12" spans="1:31" ht="12.75">
      <c r="A12" s="3">
        <v>0.3125</v>
      </c>
      <c r="B12">
        <f>IDIR!B12</f>
        <v>79</v>
      </c>
      <c r="C12">
        <f>IDIR!C12</f>
        <v>68</v>
      </c>
      <c r="E12" s="4">
        <f>0.8109*(IDIFF!$S12*SIN(E$4*3.1415926/180)+IDIFF!$U12*COS(E$4*3.1415926/180))+(IDIR!$S12+IDIFF!$T12)*vetületek!E12*n!E12</f>
        <v>236.5725709097701</v>
      </c>
      <c r="F12" s="4">
        <f>0.8109*(IDIFF!$S12*SIN(F$4*3.1415926/180)+IDIFF!$U12*COS(F$4*3.1415926/180))+(IDIR!$S12+IDIFF!$T12)*vetületek!F12*n!F12</f>
        <v>114.5267888626778</v>
      </c>
      <c r="G12" s="4">
        <f>0.8109*(IDIFF!$S12*SIN(G$4*3.1415926/180)+IDIFF!$U12*COS(G$4*3.1415926/180))+(IDIR!$S12+IDIFF!$T12)*vetületek!G12*n!G12</f>
        <v>376.0921162314315</v>
      </c>
      <c r="H12" s="4">
        <f>0.8109*(IDIFF!$S12*SIN(H$4*3.1415926/180)+IDIFF!$U12*COS(H$4*3.1415926/180))+(IDIR!$S12+IDIFF!$T12)*vetületek!H12*n!H12</f>
        <v>531.3194605230124</v>
      </c>
      <c r="I12" s="4">
        <f>0.8109*(IDIFF!$S12*SIN(I$4*3.1415926/180)+IDIFF!$U12*COS(I$4*3.1415926/180))+(IDIR!$S12+IDIFF!$T12)*vetületek!I12*n!I12</f>
        <v>550.6865123993032</v>
      </c>
      <c r="J12" s="4">
        <f>0.8109*(IDIFF!$S12*SIN(J$4*3.1415926/180)+IDIFF!$U12*COS(J$4*3.1415926/180))+(IDIR!$S12+IDIFF!$T12)*vetületek!J12*n!J12</f>
        <v>429.8577542043809</v>
      </c>
      <c r="K12" s="4">
        <f>0.8109*(IDIFF!$S12*SIN(K$4*3.1415926/180)+IDIFF!$U12*COS(K$4*3.1415926/180))+(IDIR!$S12+IDIFF!$T12)*vetületek!K12*n!K12</f>
        <v>185.02728768733334</v>
      </c>
      <c r="L12" s="4">
        <f>0.8109*(IDIFF!$S12*SIN(L$4*3.1415926/180)+IDIFF!$U12*COS(L$4*3.1415926/180))+(IDIR!$S12+IDIFF!$T12)*vetületek!L12*n!L12</f>
        <v>63.25020185638755</v>
      </c>
      <c r="M12" s="4">
        <f>0.8109*(IDIFF!$S12*SIN(M$4*3.1415926/180)+IDIFF!$U12*COS(M$4*3.1415926/180))+(IDIR!$S12+IDIFF!$T12)*vetületek!M12*n!M12</f>
        <v>63.25020185638755</v>
      </c>
      <c r="N12" s="4">
        <f>0.8109*(IDIFF!$S12*SIN(N$4*3.1415926/180)+IDIFF!$U12*COS(N$4*3.1415926/180))+(IDIR!$S12+IDIFF!$T12)*vetületek!N12*n!N12</f>
        <v>63.25020185638755</v>
      </c>
      <c r="O12" s="4">
        <f>0.8109*(IDIFF!$S12*SIN(O$4*3.1415926/180)+IDIFF!$U12*COS(O$4*3.1415926/180))+(IDIR!$S12+IDIFF!$T12)*vetületek!O12*n!O12</f>
        <v>63.25020185638755</v>
      </c>
      <c r="P12" s="4">
        <f>0.8109*(IDIFF!$S12*SIN(P$4*3.1415926/180)+IDIFF!$U12*COS(P$4*3.1415926/180))+(IDIR!$S12+IDIFF!$T12)*vetületek!P12*n!P12</f>
        <v>63.25020185638755</v>
      </c>
      <c r="Q12" s="4">
        <f>0.8109*(IDIFF!$S12*SIN(Q$4*3.1415926/180)+IDIFF!$U12*COS(Q$4*3.1415926/180))+(IDIR!$S12+IDIFF!$T12)*vetületek!Q12*n!Q12</f>
        <v>63.25020185638755</v>
      </c>
      <c r="S12" s="4">
        <f>IF(ISRG!E12=0,0,('ISRG Calc'!E12-ISRG!E12))</f>
        <v>2.572570909770093</v>
      </c>
      <c r="T12" s="4">
        <f>IF(ISRG!F12=0,0,('ISRG Calc'!F12-ISRG!F12))</f>
        <v>1.5267888626778046</v>
      </c>
      <c r="U12" s="4">
        <f>IF(ISRG!G12=0,0,('ISRG Calc'!G12-ISRG!G12))</f>
        <v>4.092116231431476</v>
      </c>
      <c r="V12" s="4">
        <f>IF(ISRG!H12=0,0,('ISRG Calc'!H12-ISRG!H12))</f>
        <v>0.31946052301236705</v>
      </c>
      <c r="W12" s="4">
        <f>IF(ISRG!I12=0,0,('ISRG Calc'!I12-ISRG!I12))</f>
        <v>0.686512399303183</v>
      </c>
      <c r="X12" s="4">
        <f>IF(ISRG!J12=0,0,('ISRG Calc'!J12-ISRG!J12))</f>
        <v>-1.1422457956190897</v>
      </c>
      <c r="Y12" s="4">
        <f>IF(ISRG!K12=0,0,('ISRG Calc'!K12-ISRG!K12))</f>
        <v>0.027287687333341637</v>
      </c>
      <c r="Z12" s="4">
        <f>IF(ISRG!L12=0,0,('ISRG Calc'!L12-ISRG!L12))</f>
        <v>0.2502018563875481</v>
      </c>
      <c r="AA12" s="4">
        <f>IF(ISRG!M12=0,0,('ISRG Calc'!M12-ISRG!M12))</f>
        <v>0.2502018563875481</v>
      </c>
      <c r="AB12" s="4">
        <f>IF(ISRG!N12=0,0,('ISRG Calc'!N12-ISRG!N12))</f>
        <v>0.2502018563875481</v>
      </c>
      <c r="AC12" s="4">
        <f>IF(ISRG!O12=0,0,('ISRG Calc'!O12-ISRG!O12))</f>
        <v>0.2502018563875481</v>
      </c>
      <c r="AD12" s="4">
        <f>IF(ISRG!P12=0,0,('ISRG Calc'!P12-ISRG!P12))</f>
        <v>0.2502018563875481</v>
      </c>
      <c r="AE12" s="4">
        <f>IF(ISRG!Q12=0,0,('ISRG Calc'!Q12-ISRG!Q12))</f>
        <v>0.2502018563875481</v>
      </c>
    </row>
    <row r="13" spans="1:31" ht="12.75">
      <c r="A13" s="3">
        <v>0.354166666666666</v>
      </c>
      <c r="B13">
        <f>IDIR!B13</f>
        <v>90</v>
      </c>
      <c r="C13">
        <f>IDIR!C13</f>
        <v>58</v>
      </c>
      <c r="E13" s="4">
        <f>0.8109*(IDIFF!$S13*SIN(E$4*3.1415926/180)+IDIFF!$U13*COS(E$4*3.1415926/180))+(IDIR!$S13+IDIFF!$T13)*vetületek!E13*n!E13</f>
        <v>399.10951521315974</v>
      </c>
      <c r="F13" s="4">
        <f>0.8109*(IDIFF!$S13*SIN(F$4*3.1415926/180)+IDIFF!$U13*COS(F$4*3.1415926/180))+(IDIR!$S13+IDIFF!$T13)*vetületek!F13*n!F13</f>
        <v>89.19900233654778</v>
      </c>
      <c r="G13" s="4">
        <f>0.8109*(IDIFF!$S13*SIN(G$4*3.1415926/180)+IDIFF!$U13*COS(G$4*3.1415926/180))+(IDIR!$S13+IDIFF!$T13)*vetületek!G13*n!G13</f>
        <v>322.87969242980097</v>
      </c>
      <c r="H13" s="4">
        <f>0.8109*(IDIFF!$S13*SIN(H$4*3.1415926/180)+IDIFF!$U13*COS(H$4*3.1415926/180))+(IDIR!$S13+IDIFF!$T13)*vetületek!H13*n!H13</f>
        <v>543.8978589460914</v>
      </c>
      <c r="I13" s="4">
        <f>0.8109*(IDIFF!$S13*SIN(I$4*3.1415926/180)+IDIFF!$U13*COS(I$4*3.1415926/180))+(IDIR!$S13+IDIFF!$T13)*vetületek!I13*n!I13</f>
        <v>620.3604849184123</v>
      </c>
      <c r="J13" s="4">
        <f>0.8109*(IDIFF!$S13*SIN(J$4*3.1415926/180)+IDIFF!$U13*COS(J$4*3.1415926/180))+(IDIR!$S13+IDIFF!$T13)*vetületek!J13*n!J13</f>
        <v>543.8978589460914</v>
      </c>
      <c r="K13" s="4">
        <f>0.8109*(IDIFF!$S13*SIN(K$4*3.1415926/180)+IDIFF!$U13*COS(K$4*3.1415926/180))+(IDIR!$S13+IDIFF!$T13)*vetületek!K13*n!K13</f>
        <v>322.87969242980097</v>
      </c>
      <c r="L13" s="4">
        <f>0.8109*(IDIFF!$S13*SIN(L$4*3.1415926/180)+IDIFF!$U13*COS(L$4*3.1415926/180))+(IDIR!$S13+IDIFF!$T13)*vetületek!L13*n!L13</f>
        <v>89.19900233654778</v>
      </c>
      <c r="M13" s="4">
        <f>0.8109*(IDIFF!$S13*SIN(M$4*3.1415926/180)+IDIFF!$U13*COS(M$4*3.1415926/180))+(IDIR!$S13+IDIFF!$T13)*vetületek!M13*n!M13</f>
        <v>89.19900233654778</v>
      </c>
      <c r="N13" s="4">
        <f>0.8109*(IDIFF!$S13*SIN(N$4*3.1415926/180)+IDIFF!$U13*COS(N$4*3.1415926/180))+(IDIR!$S13+IDIFF!$T13)*vetületek!N13*n!N13</f>
        <v>89.19900233654778</v>
      </c>
      <c r="O13" s="4">
        <f>0.8109*(IDIFF!$S13*SIN(O$4*3.1415926/180)+IDIFF!$U13*COS(O$4*3.1415926/180))+(IDIR!$S13+IDIFF!$T13)*vetületek!O13*n!O13</f>
        <v>89.19900233654778</v>
      </c>
      <c r="P13" s="4">
        <f>0.8109*(IDIFF!$S13*SIN(P$4*3.1415926/180)+IDIFF!$U13*COS(P$4*3.1415926/180))+(IDIR!$S13+IDIFF!$T13)*vetületek!P13*n!P13</f>
        <v>89.19900233654778</v>
      </c>
      <c r="Q13" s="4">
        <f>0.8109*(IDIFF!$S13*SIN(Q$4*3.1415926/180)+IDIFF!$U13*COS(Q$4*3.1415926/180))+(IDIR!$S13+IDIFF!$T13)*vetületek!Q13*n!Q13</f>
        <v>89.19900233654778</v>
      </c>
      <c r="S13" s="4">
        <f>IF(ISRG!E13=0,0,('ISRG Calc'!E13-ISRG!E13))</f>
        <v>-0.8904847868402612</v>
      </c>
      <c r="T13" s="4">
        <f>IF(ISRG!F13=0,0,('ISRG Calc'!F13-ISRG!F13))</f>
        <v>-0.8009976634522218</v>
      </c>
      <c r="U13" s="4">
        <f>IF(ISRG!G13=0,0,('ISRG Calc'!G13-ISRG!G13))</f>
        <v>-5.1203075701990315</v>
      </c>
      <c r="V13" s="4">
        <f>IF(ISRG!H13=0,0,('ISRG Calc'!H13-ISRG!H13))</f>
        <v>-3.1021410539085537</v>
      </c>
      <c r="W13" s="4">
        <f>IF(ISRG!I13=0,0,('ISRG Calc'!I13-ISRG!I13))</f>
        <v>-0.6395150815876605</v>
      </c>
      <c r="X13" s="4">
        <f>IF(ISRG!J13=0,0,('ISRG Calc'!J13-ISRG!J13))</f>
        <v>5.897858946091446</v>
      </c>
      <c r="Y13" s="4">
        <f>IF(ISRG!K13=0,0,('ISRG Calc'!K13-ISRG!K13))</f>
        <v>3.8796924298009685</v>
      </c>
      <c r="Z13" s="4">
        <f>IF(ISRG!L13=0,0,('ISRG Calc'!L13-ISRG!L13))</f>
        <v>-0.8009976634522218</v>
      </c>
      <c r="AA13" s="4">
        <f>IF(ISRG!M13=0,0,('ISRG Calc'!M13-ISRG!M13))</f>
        <v>-0.8009976634522218</v>
      </c>
      <c r="AB13" s="4">
        <f>IF(ISRG!N13=0,0,('ISRG Calc'!N13-ISRG!N13))</f>
        <v>-0.8009976634522218</v>
      </c>
      <c r="AC13" s="4">
        <f>IF(ISRG!O13=0,0,('ISRG Calc'!O13-ISRG!O13))</f>
        <v>-0.8009976634522218</v>
      </c>
      <c r="AD13" s="4">
        <f>IF(ISRG!P13=0,0,('ISRG Calc'!P13-ISRG!P13))</f>
        <v>-0.8009976634522218</v>
      </c>
      <c r="AE13" s="4">
        <f>IF(ISRG!Q13=0,0,('ISRG Calc'!Q13-ISRG!Q13))</f>
        <v>-0.8009976634522218</v>
      </c>
    </row>
    <row r="14" spans="1:31" ht="12.75">
      <c r="A14" s="3">
        <v>0.395833333333333</v>
      </c>
      <c r="B14">
        <f>IDIR!B14</f>
        <v>102</v>
      </c>
      <c r="C14">
        <f>IDIR!C14</f>
        <v>48</v>
      </c>
      <c r="E14" s="4">
        <f>0.8109*(IDIFF!$S14*SIN(E$4*3.1415926/180)+IDIFF!$U14*COS(E$4*3.1415926/180))+(IDIR!$S14+IDIFF!$T14)*vetületek!E14*n!E14</f>
        <v>513.791639604894</v>
      </c>
      <c r="F14" s="4">
        <f>0.8109*(IDIFF!$S14*SIN(F$4*3.1415926/180)+IDIFF!$U14*COS(F$4*3.1415926/180))+(IDIR!$S14+IDIFF!$T14)*vetületek!F14*n!F14</f>
        <v>113.52600268114466</v>
      </c>
      <c r="G14" s="4">
        <f>0.8109*(IDIFF!$S14*SIN(G$4*3.1415926/180)+IDIFF!$U14*COS(G$4*3.1415926/180))+(IDIR!$S14+IDIFF!$T14)*vetületek!G14*n!G14</f>
        <v>207.4491831871401</v>
      </c>
      <c r="H14" s="4">
        <f>0.8109*(IDIFF!$S14*SIN(H$4*3.1415926/180)+IDIFF!$U14*COS(H$4*3.1415926/180))+(IDIR!$S14+IDIFF!$T14)*vetületek!H14*n!H14</f>
        <v>444.38632598293714</v>
      </c>
      <c r="I14" s="4">
        <f>0.8109*(IDIFF!$S14*SIN(I$4*3.1415926/180)+IDIFF!$U14*COS(I$4*3.1415926/180))+(IDIR!$S14+IDIFF!$T14)*vetületek!I14*n!I14</f>
        <v>566.9574691312515</v>
      </c>
      <c r="J14" s="4">
        <f>0.8109*(IDIFF!$S14*SIN(J$4*3.1415926/180)+IDIFF!$U14*COS(J$4*3.1415926/180))+(IDIR!$S14+IDIFF!$T14)*vetületek!J14*n!J14</f>
        <v>553.192887870006</v>
      </c>
      <c r="K14" s="4">
        <f>0.8109*(IDIFF!$S14*SIN(K$4*3.1415926/180)+IDIFF!$U14*COS(K$4*3.1415926/180))+(IDIR!$S14+IDIFF!$T14)*vetületek!K14*n!K14</f>
        <v>404.008191367653</v>
      </c>
      <c r="L14" s="4">
        <f>0.8109*(IDIFF!$S14*SIN(L$4*3.1415926/180)+IDIFF!$U14*COS(L$4*3.1415926/180))+(IDIR!$S14+IDIFF!$T14)*vetületek!L14*n!L14</f>
        <v>161.70415484384273</v>
      </c>
      <c r="M14" s="4">
        <f>0.8109*(IDIFF!$S14*SIN(M$4*3.1415926/180)+IDIFF!$U14*COS(M$4*3.1415926/180))+(IDIR!$S14+IDIFF!$T14)*vetületek!M14*n!M14</f>
        <v>113.52600268114466</v>
      </c>
      <c r="N14" s="4">
        <f>0.8109*(IDIFF!$S14*SIN(N$4*3.1415926/180)+IDIFF!$U14*COS(N$4*3.1415926/180))+(IDIR!$S14+IDIFF!$T14)*vetületek!N14*n!N14</f>
        <v>113.52600268114466</v>
      </c>
      <c r="O14" s="4">
        <f>0.8109*(IDIFF!$S14*SIN(O$4*3.1415926/180)+IDIFF!$U14*COS(O$4*3.1415926/180))+(IDIR!$S14+IDIFF!$T14)*vetületek!O14*n!O14</f>
        <v>113.52600268114466</v>
      </c>
      <c r="P14" s="4">
        <f>0.8109*(IDIFF!$S14*SIN(P$4*3.1415926/180)+IDIFF!$U14*COS(P$4*3.1415926/180))+(IDIR!$S14+IDIFF!$T14)*vetületek!P14*n!P14</f>
        <v>113.52600268114466</v>
      </c>
      <c r="Q14" s="4">
        <f>0.8109*(IDIFF!$S14*SIN(Q$4*3.1415926/180)+IDIFF!$U14*COS(Q$4*3.1415926/180))+(IDIR!$S14+IDIFF!$T14)*vetületek!Q14*n!Q14</f>
        <v>113.52600268114466</v>
      </c>
      <c r="S14" s="4">
        <f>IF(ISRG!E14=0,0,('ISRG Calc'!E14-ISRG!E14))</f>
        <v>-1.2083603951059558</v>
      </c>
      <c r="T14" s="4">
        <f>IF(ISRG!F14=0,0,('ISRG Calc'!F14-ISRG!F14))</f>
        <v>0.5260026811446608</v>
      </c>
      <c r="U14" s="4">
        <f>IF(ISRG!G14=0,0,('ISRG Calc'!G14-ISRG!G14))</f>
        <v>1.4491831871401075</v>
      </c>
      <c r="V14" s="4">
        <f>IF(ISRG!H14=0,0,('ISRG Calc'!H14-ISRG!H14))</f>
        <v>4.386325982937137</v>
      </c>
      <c r="W14" s="4">
        <f>IF(ISRG!I14=0,0,('ISRG Calc'!I14-ISRG!I14))</f>
        <v>2.9574691312515142</v>
      </c>
      <c r="X14" s="4">
        <f>IF(ISRG!J14=0,0,('ISRG Calc'!J14-ISRG!J14))</f>
        <v>2.1928878700059613</v>
      </c>
      <c r="Y14" s="4">
        <f>IF(ISRG!K14=0,0,('ISRG Calc'!K14-ISRG!K14))</f>
        <v>2.008191367653012</v>
      </c>
      <c r="Z14" s="4">
        <f>IF(ISRG!L14=0,0,('ISRG Calc'!L14-ISRG!L14))</f>
        <v>-0.29584515615727014</v>
      </c>
      <c r="AA14" s="4">
        <f>IF(ISRG!M14=0,0,('ISRG Calc'!M14-ISRG!M14))</f>
        <v>0.5260026811446608</v>
      </c>
      <c r="AB14" s="4">
        <f>IF(ISRG!N14=0,0,('ISRG Calc'!N14-ISRG!N14))</f>
        <v>0.5260026811446608</v>
      </c>
      <c r="AC14" s="4">
        <f>IF(ISRG!O14=0,0,('ISRG Calc'!O14-ISRG!O14))</f>
        <v>0.5260026811446608</v>
      </c>
      <c r="AD14" s="4">
        <f>IF(ISRG!P14=0,0,('ISRG Calc'!P14-ISRG!P14))</f>
        <v>0.5260026811446608</v>
      </c>
      <c r="AE14" s="4">
        <f>IF(ISRG!Q14=0,0,('ISRG Calc'!Q14-ISRG!Q14))</f>
        <v>0.5260026811446608</v>
      </c>
    </row>
    <row r="15" spans="1:31" ht="12.75">
      <c r="A15" s="3">
        <v>0.4375</v>
      </c>
      <c r="B15">
        <f>IDIR!B15</f>
        <v>115</v>
      </c>
      <c r="C15">
        <f>IDIR!C15</f>
        <v>38</v>
      </c>
      <c r="E15" s="4">
        <f>0.8109*(IDIFF!$S15*SIN(E$4*3.1415926/180)+IDIFF!$U15*COS(E$4*3.1415926/180))+(IDIR!$S15+IDIFF!$T15)*vetületek!E15*n!E15</f>
        <v>635.3413690922885</v>
      </c>
      <c r="F15" s="4">
        <f>0.8109*(IDIFF!$S15*SIN(F$4*3.1415926/180)+IDIFF!$U15*COS(F$4*3.1415926/180))+(IDIR!$S15+IDIFF!$T15)*vetületek!F15*n!F15</f>
        <v>131.36580287595103</v>
      </c>
      <c r="G15" s="4">
        <f>0.8109*(IDIFF!$S15*SIN(G$4*3.1415926/180)+IDIFF!$U15*COS(G$4*3.1415926/180))+(IDIR!$S15+IDIFF!$T15)*vetületek!G15*n!G15</f>
        <v>138.83024189844437</v>
      </c>
      <c r="H15" s="4">
        <f>0.8109*(IDIFF!$S15*SIN(H$4*3.1415926/180)+IDIFF!$U15*COS(H$4*3.1415926/180))+(IDIR!$S15+IDIFF!$T15)*vetületek!H15*n!H15</f>
        <v>325.87399805994477</v>
      </c>
      <c r="I15" s="4">
        <f>0.8109*(IDIFF!$S15*SIN(I$4*3.1415926/180)+IDIFF!$U15*COS(I$4*3.1415926/180))+(IDIR!$S15+IDIFF!$T15)*vetületek!I15*n!I15</f>
        <v>488.7577710045584</v>
      </c>
      <c r="J15" s="4">
        <f>0.8109*(IDIFF!$S15*SIN(J$4*3.1415926/180)+IDIFF!$U15*COS(J$4*3.1415926/180))+(IDIR!$S15+IDIFF!$T15)*vetületek!J15*n!J15</f>
        <v>531.04489911477</v>
      </c>
      <c r="K15" s="4">
        <f>0.8109*(IDIFF!$S15*SIN(K$4*3.1415926/180)+IDIFF!$U15*COS(K$4*3.1415926/180))+(IDIR!$S15+IDIFF!$T15)*vetületek!K15*n!K15</f>
        <v>446.83589343139874</v>
      </c>
      <c r="L15" s="4">
        <f>0.8109*(IDIFF!$S15*SIN(L$4*3.1415926/180)+IDIFF!$U15*COS(L$4*3.1415926/180))+(IDIR!$S15+IDIFF!$T15)*vetületek!L15*n!L15</f>
        <v>253.76538081465145</v>
      </c>
      <c r="M15" s="4">
        <f>0.8109*(IDIFF!$S15*SIN(M$4*3.1415926/180)+IDIFF!$U15*COS(M$4*3.1415926/180))+(IDIR!$S15+IDIFF!$T15)*vetületek!M15*n!M15</f>
        <v>131.36580287595103</v>
      </c>
      <c r="N15" s="4">
        <f>0.8109*(IDIFF!$S15*SIN(N$4*3.1415926/180)+IDIFF!$U15*COS(N$4*3.1415926/180))+(IDIR!$S15+IDIFF!$T15)*vetületek!N15*n!N15</f>
        <v>131.36580287595103</v>
      </c>
      <c r="O15" s="4">
        <f>0.8109*(IDIFF!$S15*SIN(O$4*3.1415926/180)+IDIFF!$U15*COS(O$4*3.1415926/180))+(IDIR!$S15+IDIFF!$T15)*vetületek!O15*n!O15</f>
        <v>131.36580287595103</v>
      </c>
      <c r="P15" s="4">
        <f>0.8109*(IDIFF!$S15*SIN(P$4*3.1415926/180)+IDIFF!$U15*COS(P$4*3.1415926/180))+(IDIR!$S15+IDIFF!$T15)*vetületek!P15*n!P15</f>
        <v>131.36580287595103</v>
      </c>
      <c r="Q15" s="4">
        <f>0.8109*(IDIFF!$S15*SIN(Q$4*3.1415926/180)+IDIFF!$U15*COS(Q$4*3.1415926/180))+(IDIR!$S15+IDIFF!$T15)*vetületek!Q15*n!Q15</f>
        <v>131.36580287595103</v>
      </c>
      <c r="S15" s="4">
        <f>IF(ISRG!E15=0,0,('ISRG Calc'!E15-ISRG!E15))</f>
        <v>3.34136909228846</v>
      </c>
      <c r="T15" s="4">
        <f>IF(ISRG!F15=0,0,('ISRG Calc'!F15-ISRG!F15))</f>
        <v>0.365802875951033</v>
      </c>
      <c r="U15" s="4">
        <f>IF(ISRG!G15=0,0,('ISRG Calc'!G15-ISRG!G15))</f>
        <v>-1.1697581015556295</v>
      </c>
      <c r="V15" s="4">
        <f>IF(ISRG!H15=0,0,('ISRG Calc'!H15-ISRG!H15))</f>
        <v>8.873998059944768</v>
      </c>
      <c r="W15" s="4">
        <f>IF(ISRG!I15=0,0,('ISRG Calc'!I15-ISRG!I15))</f>
        <v>1.7577710045583785</v>
      </c>
      <c r="X15" s="4">
        <f>IF(ISRG!J15=0,0,('ISRG Calc'!J15-ISRG!J15))</f>
        <v>2.0448991147700326</v>
      </c>
      <c r="Y15" s="4">
        <f>IF(ISRG!K15=0,0,('ISRG Calc'!K15-ISRG!K15))</f>
        <v>-1.1641065686012553</v>
      </c>
      <c r="Z15" s="4">
        <f>IF(ISRG!L15=0,0,('ISRG Calc'!L15-ISRG!L15))</f>
        <v>2.7653808146514507</v>
      </c>
      <c r="AA15" s="4">
        <f>IF(ISRG!M15=0,0,('ISRG Calc'!M15-ISRG!M15))</f>
        <v>0.365802875951033</v>
      </c>
      <c r="AB15" s="4">
        <f>IF(ISRG!N15=0,0,('ISRG Calc'!N15-ISRG!N15))</f>
        <v>0.365802875951033</v>
      </c>
      <c r="AC15" s="4">
        <f>IF(ISRG!O15=0,0,('ISRG Calc'!O15-ISRG!O15))</f>
        <v>0.365802875951033</v>
      </c>
      <c r="AD15" s="4">
        <f>IF(ISRG!P15=0,0,('ISRG Calc'!P15-ISRG!P15))</f>
        <v>1.365802875951033</v>
      </c>
      <c r="AE15" s="4">
        <f>IF(ISRG!Q15=0,0,('ISRG Calc'!Q15-ISRG!Q15))</f>
        <v>0.365802875951033</v>
      </c>
    </row>
    <row r="16" spans="1:31" ht="12.75">
      <c r="A16" s="3">
        <v>0.479166666666666</v>
      </c>
      <c r="B16">
        <f>IDIR!B16</f>
        <v>136</v>
      </c>
      <c r="C16">
        <f>IDIR!C16</f>
        <v>30</v>
      </c>
      <c r="E16" s="4">
        <f>0.8109*(IDIFF!$S16*SIN(E$4*3.1415926/180)+IDIFF!$U16*COS(E$4*3.1415926/180))+(IDIR!$S16+IDIFF!$T16)*vetületek!E16*n!E16</f>
        <v>716.8133565154293</v>
      </c>
      <c r="F16" s="4">
        <f>0.8109*(IDIFF!$S16*SIN(F$4*3.1415926/180)+IDIFF!$U16*COS(F$4*3.1415926/180))+(IDIR!$S16+IDIFF!$T16)*vetületek!F16*n!F16</f>
        <v>145.15110326358464</v>
      </c>
      <c r="G16" s="4">
        <f>0.8109*(IDIFF!$S16*SIN(G$4*3.1415926/180)+IDIFF!$U16*COS(G$4*3.1415926/180))+(IDIR!$S16+IDIFF!$T16)*vetületek!G16*n!G16</f>
        <v>145.15110326358464</v>
      </c>
      <c r="H16" s="4">
        <f>0.8109*(IDIFF!$S16*SIN(H$4*3.1415926/180)+IDIFF!$U16*COS(H$4*3.1415926/180))+(IDIR!$S16+IDIFF!$T16)*vetületek!H16*n!H16</f>
        <v>179.1260094191847</v>
      </c>
      <c r="I16" s="4">
        <f>0.8109*(IDIFF!$S16*SIN(I$4*3.1415926/180)+IDIFF!$U16*COS(I$4*3.1415926/180))+(IDIR!$S16+IDIFF!$T16)*vetületek!I16*n!I16</f>
        <v>338.4394000387544</v>
      </c>
      <c r="J16" s="4">
        <f>0.8109*(IDIFF!$S16*SIN(J$4*3.1415926/180)+IDIFF!$U16*COS(J$4*3.1415926/180))+(IDIR!$S16+IDIFF!$T16)*vetületek!J16*n!J16</f>
        <v>447.17206172383</v>
      </c>
      <c r="K16" s="4">
        <f>0.8109*(IDIFF!$S16*SIN(K$4*3.1415926/180)+IDIFF!$U16*COS(K$4*3.1415926/180))+(IDIR!$S16+IDIFF!$T16)*vetületek!K16*n!K16</f>
        <v>450.824984867377</v>
      </c>
      <c r="L16" s="4">
        <f>0.8109*(IDIFF!$S16*SIN(L$4*3.1415926/180)+IDIFF!$U16*COS(L$4*3.1415926/180))+(IDIR!$S16+IDIFF!$T16)*vetületek!L16*n!L16</f>
        <v>348.46093276576573</v>
      </c>
      <c r="M16" s="4">
        <f>0.8109*(IDIFF!$S16*SIN(M$4*3.1415926/180)+IDIFF!$U16*COS(M$4*3.1415926/180))+(IDIR!$S16+IDIFF!$T16)*vetületek!M16*n!M16</f>
        <v>187.9827189427384</v>
      </c>
      <c r="N16" s="4">
        <f>0.8109*(IDIFF!$S16*SIN(N$4*3.1415926/180)+IDIFF!$U16*COS(N$4*3.1415926/180))+(IDIR!$S16+IDIFF!$T16)*vetületek!N16*n!N16</f>
        <v>145.15110326358464</v>
      </c>
      <c r="O16" s="4">
        <f>0.8109*(IDIFF!$S16*SIN(O$4*3.1415926/180)+IDIFF!$U16*COS(O$4*3.1415926/180))+(IDIR!$S16+IDIFF!$T16)*vetületek!O16*n!O16</f>
        <v>145.15110326358464</v>
      </c>
      <c r="P16" s="4">
        <f>0.8109*(IDIFF!$S16*SIN(P$4*3.1415926/180)+IDIFF!$U16*COS(P$4*3.1415926/180))+(IDIR!$S16+IDIFF!$T16)*vetületek!P16*n!P16</f>
        <v>145.15110326358464</v>
      </c>
      <c r="Q16" s="4">
        <f>0.8109*(IDIFF!$S16*SIN(Q$4*3.1415926/180)+IDIFF!$U16*COS(Q$4*3.1415926/180))+(IDIR!$S16+IDIFF!$T16)*vetületek!Q16*n!Q16</f>
        <v>145.15110326358464</v>
      </c>
      <c r="S16" s="4">
        <f>IF(ISRG!E16=0,0,('ISRG Calc'!E16-ISRG!E16))</f>
        <v>-4.186643484570709</v>
      </c>
      <c r="T16" s="4">
        <f>IF(ISRG!F16=0,0,('ISRG Calc'!F16-ISRG!F16))</f>
        <v>0.15110326358464476</v>
      </c>
      <c r="U16" s="4">
        <f>IF(ISRG!G16=0,0,('ISRG Calc'!G16-ISRG!G16))</f>
        <v>0.15110326358464476</v>
      </c>
      <c r="V16" s="4">
        <f>IF(ISRG!H16=0,0,('ISRG Calc'!H16-ISRG!H16))</f>
        <v>0.12600941918469744</v>
      </c>
      <c r="W16" s="4">
        <f>IF(ISRG!I16=0,0,('ISRG Calc'!I16-ISRG!I16))</f>
        <v>-6.5605999612456</v>
      </c>
      <c r="X16" s="4">
        <f>IF(ISRG!J16=0,0,('ISRG Calc'!J16-ISRG!J16))</f>
        <v>-1.8279382761700163</v>
      </c>
      <c r="Y16" s="4">
        <f>IF(ISRG!K16=0,0,('ISRG Calc'!K16-ISRG!K16))</f>
        <v>6.8249848673769975</v>
      </c>
      <c r="Z16" s="4">
        <f>IF(ISRG!L16=0,0,('ISRG Calc'!L16-ISRG!L16))</f>
        <v>4.460932765765733</v>
      </c>
      <c r="AA16" s="4">
        <f>IF(ISRG!M16=0,0,('ISRG Calc'!M16-ISRG!M16))</f>
        <v>8.982718942738387</v>
      </c>
      <c r="AB16" s="4">
        <f>IF(ISRG!N16=0,0,('ISRG Calc'!N16-ISRG!N16))</f>
        <v>0.15110326358464476</v>
      </c>
      <c r="AC16" s="4">
        <f>IF(ISRG!O16=0,0,('ISRG Calc'!O16-ISRG!O16))</f>
        <v>0.15110326358464476</v>
      </c>
      <c r="AD16" s="4">
        <f>IF(ISRG!P16=0,0,('ISRG Calc'!P16-ISRG!P16))</f>
        <v>0.15110326358464476</v>
      </c>
      <c r="AE16" s="4">
        <f>IF(ISRG!Q16=0,0,('ISRG Calc'!Q16-ISRG!Q16))</f>
        <v>0.15110326358464476</v>
      </c>
    </row>
    <row r="17" spans="1:31" ht="12.75">
      <c r="A17" s="3">
        <v>0.520833333333333</v>
      </c>
      <c r="B17">
        <f>IDIR!B17</f>
        <v>165</v>
      </c>
      <c r="C17">
        <f>IDIR!C17</f>
        <v>25</v>
      </c>
      <c r="E17" s="4">
        <f>0.8109*(IDIFF!$S17*SIN(E$4*3.1415926/180)+IDIFF!$U17*COS(E$4*3.1415926/180))+(IDIR!$S17+IDIFF!$T17)*vetületek!E17*n!E17</f>
        <v>776.2237455064376</v>
      </c>
      <c r="F17" s="4">
        <f>0.8109*(IDIFF!$S17*SIN(F$4*3.1415926/180)+IDIFF!$U17*COS(F$4*3.1415926/180))+(IDIR!$S17+IDIFF!$T17)*vetületek!F17*n!F17</f>
        <v>152.44920365070473</v>
      </c>
      <c r="G17" s="4">
        <f>0.8109*(IDIFF!$S17*SIN(G$4*3.1415926/180)+IDIFF!$U17*COS(G$4*3.1415926/180))+(IDIR!$S17+IDIFF!$T17)*vetületek!G17*n!G17</f>
        <v>152.44920365070473</v>
      </c>
      <c r="H17" s="4">
        <f>0.8109*(IDIFF!$S17*SIN(H$4*3.1415926/180)+IDIFF!$U17*COS(H$4*3.1415926/180))+(IDIR!$S17+IDIFF!$T17)*vetületek!H17*n!H17</f>
        <v>152.44920365070473</v>
      </c>
      <c r="I17" s="4">
        <f>0.8109*(IDIFF!$S17*SIN(I$4*3.1415926/180)+IDIFF!$U17*COS(I$4*3.1415926/180))+(IDIR!$S17+IDIFF!$T17)*vetületek!I17*n!I17</f>
        <v>181.48510182881597</v>
      </c>
      <c r="J17" s="4">
        <f>0.8109*(IDIFF!$S17*SIN(J$4*3.1415926/180)+IDIFF!$U17*COS(J$4*3.1415926/180))+(IDIR!$S17+IDIFF!$T17)*vetületek!J17*n!J17</f>
        <v>310.62668309346225</v>
      </c>
      <c r="K17" s="4">
        <f>0.8109*(IDIFF!$S17*SIN(K$4*3.1415926/180)+IDIFF!$U17*COS(K$4*3.1415926/180))+(IDIR!$S17+IDIFF!$T17)*vetületek!K17*n!K17</f>
        <v>401.2563066158742</v>
      </c>
      <c r="L17" s="4">
        <f>0.8109*(IDIFF!$S17*SIN(L$4*3.1415926/180)+IDIFF!$U17*COS(L$4*3.1415926/180))+(IDIR!$S17+IDIFF!$T17)*vetületek!L17*n!L17</f>
        <v>401.2563066158742</v>
      </c>
      <c r="M17" s="4">
        <f>0.8109*(IDIFF!$S17*SIN(M$4*3.1415926/180)+IDIFF!$U17*COS(M$4*3.1415926/180))+(IDIR!$S17+IDIFF!$T17)*vetületek!M17*n!M17</f>
        <v>310.62668309346225</v>
      </c>
      <c r="N17" s="4">
        <f>0.8109*(IDIFF!$S17*SIN(N$4*3.1415926/180)+IDIFF!$U17*COS(N$4*3.1415926/180))+(IDIR!$S17+IDIFF!$T17)*vetületek!N17*n!N17</f>
        <v>181.48510182881597</v>
      </c>
      <c r="O17" s="4">
        <f>0.8109*(IDIFF!$S17*SIN(O$4*3.1415926/180)+IDIFF!$U17*COS(O$4*3.1415926/180))+(IDIR!$S17+IDIFF!$T17)*vetületek!O17*n!O17</f>
        <v>152.44920365070473</v>
      </c>
      <c r="P17" s="4">
        <f>0.8109*(IDIFF!$S17*SIN(P$4*3.1415926/180)+IDIFF!$U17*COS(P$4*3.1415926/180))+(IDIR!$S17+IDIFF!$T17)*vetületek!P17*n!P17</f>
        <v>152.44920365070473</v>
      </c>
      <c r="Q17" s="4">
        <f>0.8109*(IDIFF!$S17*SIN(Q$4*3.1415926/180)+IDIFF!$U17*COS(Q$4*3.1415926/180))+(IDIR!$S17+IDIFF!$T17)*vetületek!Q17*n!Q17</f>
        <v>152.44920365070473</v>
      </c>
      <c r="S17" s="4">
        <f>IF(ISRG!E17=0,0,('ISRG Calc'!E17-ISRG!E17))</f>
        <v>-6.776254493562419</v>
      </c>
      <c r="T17" s="4">
        <f>IF(ISRG!F17=0,0,('ISRG Calc'!F17-ISRG!F17))</f>
        <v>0.44920365070473167</v>
      </c>
      <c r="U17" s="4">
        <f>IF(ISRG!G17=0,0,('ISRG Calc'!G17-ISRG!G17))</f>
        <v>0.44920365070473167</v>
      </c>
      <c r="V17" s="4">
        <f>IF(ISRG!H17=0,0,('ISRG Calc'!H17-ISRG!H17))</f>
        <v>0.44920365070473167</v>
      </c>
      <c r="W17" s="4">
        <f>IF(ISRG!I17=0,0,('ISRG Calc'!I17-ISRG!I17))</f>
        <v>3.4851018288159707</v>
      </c>
      <c r="X17" s="4">
        <f>IF(ISRG!J17=0,0,('ISRG Calc'!J17-ISRG!J17))</f>
        <v>4.626683093462248</v>
      </c>
      <c r="Y17" s="4">
        <f>IF(ISRG!K17=0,0,('ISRG Calc'!K17-ISRG!K17))</f>
        <v>1.256306615874223</v>
      </c>
      <c r="Z17" s="4">
        <f>IF(ISRG!L17=0,0,('ISRG Calc'!L17-ISRG!L17))</f>
        <v>2.256306615874223</v>
      </c>
      <c r="AA17" s="4">
        <f>IF(ISRG!M17=0,0,('ISRG Calc'!M17-ISRG!M17))</f>
        <v>4.626683093462248</v>
      </c>
      <c r="AB17" s="4">
        <f>IF(ISRG!N17=0,0,('ISRG Calc'!N17-ISRG!N17))</f>
        <v>-5.514898171184029</v>
      </c>
      <c r="AC17" s="4">
        <f>IF(ISRG!O17=0,0,('ISRG Calc'!O17-ISRG!O17))</f>
        <v>0.44920365070473167</v>
      </c>
      <c r="AD17" s="4">
        <f>IF(ISRG!P17=0,0,('ISRG Calc'!P17-ISRG!P17))</f>
        <v>0.44920365070473167</v>
      </c>
      <c r="AE17" s="4">
        <f>IF(ISRG!Q17=0,0,('ISRG Calc'!Q17-ISRG!Q17))</f>
        <v>0.44920365070473167</v>
      </c>
    </row>
    <row r="18" spans="1:31" ht="12.75">
      <c r="A18" s="3">
        <v>0.5625</v>
      </c>
      <c r="B18">
        <f>IDIR!B18</f>
        <v>195</v>
      </c>
      <c r="C18">
        <f>IDIR!C18</f>
        <v>25</v>
      </c>
      <c r="E18" s="4">
        <f>0.8109*(IDIFF!$S18*SIN(E$4*3.1415926/180)+IDIFF!$U18*COS(E$4*3.1415926/180))+(IDIR!$S18+IDIFF!$T18)*vetületek!E18*n!E18</f>
        <v>776.2237455064376</v>
      </c>
      <c r="F18" s="4">
        <f>0.8109*(IDIFF!$S18*SIN(F$4*3.1415926/180)+IDIFF!$U18*COS(F$4*3.1415926/180))+(IDIR!$S18+IDIFF!$T18)*vetületek!F18*n!F18</f>
        <v>152.44920365070473</v>
      </c>
      <c r="G18" s="4">
        <f>0.8109*(IDIFF!$S18*SIN(G$4*3.1415926/180)+IDIFF!$U18*COS(G$4*3.1415926/180))+(IDIR!$S18+IDIFF!$T18)*vetületek!G18*n!G18</f>
        <v>152.44920365070473</v>
      </c>
      <c r="H18" s="4">
        <f>0.8109*(IDIFF!$S18*SIN(H$4*3.1415926/180)+IDIFF!$U18*COS(H$4*3.1415926/180))+(IDIR!$S18+IDIFF!$T18)*vetületek!H18*n!H18</f>
        <v>152.44920365070473</v>
      </c>
      <c r="I18" s="4">
        <f>0.8109*(IDIFF!$S18*SIN(I$4*3.1415926/180)+IDIFF!$U18*COS(I$4*3.1415926/180))+(IDIR!$S18+IDIFF!$T18)*vetületek!I18*n!I18</f>
        <v>152.44920365070473</v>
      </c>
      <c r="J18" s="4">
        <f>0.8109*(IDIFF!$S18*SIN(J$4*3.1415926/180)+IDIFF!$U18*COS(J$4*3.1415926/180))+(IDIR!$S18+IDIFF!$T18)*vetületek!J18*n!J18</f>
        <v>181.48510182881597</v>
      </c>
      <c r="K18" s="4">
        <f>0.8109*(IDIFF!$S18*SIN(K$4*3.1415926/180)+IDIFF!$U18*COS(K$4*3.1415926/180))+(IDIR!$S18+IDIFF!$T18)*vetületek!K18*n!K18</f>
        <v>310.62668309346225</v>
      </c>
      <c r="L18" s="4">
        <f>0.8109*(IDIFF!$S18*SIN(L$4*3.1415926/180)+IDIFF!$U18*COS(L$4*3.1415926/180))+(IDIR!$S18+IDIFF!$T18)*vetületek!L18*n!L18</f>
        <v>401.2563066158742</v>
      </c>
      <c r="M18" s="4">
        <f>0.8109*(IDIFF!$S18*SIN(M$4*3.1415926/180)+IDIFF!$U18*COS(M$4*3.1415926/180))+(IDIR!$S18+IDIFF!$T18)*vetületek!M18*n!M18</f>
        <v>401.2563066158742</v>
      </c>
      <c r="N18" s="4">
        <f>0.8109*(IDIFF!$S18*SIN(N$4*3.1415926/180)+IDIFF!$U18*COS(N$4*3.1415926/180))+(IDIR!$S18+IDIFF!$T18)*vetületek!N18*n!N18</f>
        <v>310.62668309346225</v>
      </c>
      <c r="O18" s="4">
        <f>0.8109*(IDIFF!$S18*SIN(O$4*3.1415926/180)+IDIFF!$U18*COS(O$4*3.1415926/180))+(IDIR!$S18+IDIFF!$T18)*vetületek!O18*n!O18</f>
        <v>181.48510182881597</v>
      </c>
      <c r="P18" s="4">
        <f>0.8109*(IDIFF!$S18*SIN(P$4*3.1415926/180)+IDIFF!$U18*COS(P$4*3.1415926/180))+(IDIR!$S18+IDIFF!$T18)*vetületek!P18*n!P18</f>
        <v>152.44920365070473</v>
      </c>
      <c r="Q18" s="4">
        <f>0.8109*(IDIFF!$S18*SIN(Q$4*3.1415926/180)+IDIFF!$U18*COS(Q$4*3.1415926/180))+(IDIR!$S18+IDIFF!$T18)*vetületek!Q18*n!Q18</f>
        <v>152.44920365070473</v>
      </c>
      <c r="S18" s="4">
        <f>IF(ISRG!E18=0,0,('ISRG Calc'!E18-ISRG!E18))</f>
        <v>-6.776254493562419</v>
      </c>
      <c r="T18" s="4">
        <f>IF(ISRG!F18=0,0,('ISRG Calc'!F18-ISRG!F18))</f>
        <v>0.44920365070473167</v>
      </c>
      <c r="U18" s="4">
        <f>IF(ISRG!G18=0,0,('ISRG Calc'!G18-ISRG!G18))</f>
        <v>0.44920365070473167</v>
      </c>
      <c r="V18" s="4">
        <f>IF(ISRG!H18=0,0,('ISRG Calc'!H18-ISRG!H18))</f>
        <v>0.44920365070473167</v>
      </c>
      <c r="W18" s="4">
        <f>IF(ISRG!I18=0,0,('ISRG Calc'!I18-ISRG!I18))</f>
        <v>0.44920365070473167</v>
      </c>
      <c r="X18" s="4">
        <f>IF(ISRG!J18=0,0,('ISRG Calc'!J18-ISRG!J18))</f>
        <v>3.4851018288159707</v>
      </c>
      <c r="Y18" s="4">
        <f>IF(ISRG!K18=0,0,('ISRG Calc'!K18-ISRG!K18))</f>
        <v>10.626683093462248</v>
      </c>
      <c r="Z18" s="4">
        <f>IF(ISRG!L18=0,0,('ISRG Calc'!L18-ISRG!L18))</f>
        <v>2.256306615874223</v>
      </c>
      <c r="AA18" s="4">
        <f>IF(ISRG!M18=0,0,('ISRG Calc'!M18-ISRG!M18))</f>
        <v>4.256306615874223</v>
      </c>
      <c r="AB18" s="4">
        <f>IF(ISRG!N18=0,0,('ISRG Calc'!N18-ISRG!N18))</f>
        <v>-5.373316906537752</v>
      </c>
      <c r="AC18" s="4">
        <f>IF(ISRG!O18=0,0,('ISRG Calc'!O18-ISRG!O18))</f>
        <v>3.4851018288159707</v>
      </c>
      <c r="AD18" s="4">
        <f>IF(ISRG!P18=0,0,('ISRG Calc'!P18-ISRG!P18))</f>
        <v>0.44920365070473167</v>
      </c>
      <c r="AE18" s="4">
        <f>IF(ISRG!Q18=0,0,('ISRG Calc'!Q18-ISRG!Q18))</f>
        <v>0.44920365070473167</v>
      </c>
    </row>
    <row r="19" spans="1:31" ht="12.75">
      <c r="A19" s="3">
        <v>0.604166666666666</v>
      </c>
      <c r="B19">
        <f>IDIR!B19</f>
        <v>224</v>
      </c>
      <c r="C19">
        <f>IDIR!C19</f>
        <v>30</v>
      </c>
      <c r="E19" s="4">
        <f>0.8109*(IDIFF!$S19*SIN(E$4*3.1415926/180)+IDIFF!$U19*COS(E$4*3.1415926/180))+(IDIR!$S19+IDIFF!$T19)*vetületek!E19*n!E19</f>
        <v>716.8133565154293</v>
      </c>
      <c r="F19" s="4">
        <f>0.8109*(IDIFF!$S19*SIN(F$4*3.1415926/180)+IDIFF!$U19*COS(F$4*3.1415926/180))+(IDIR!$S19+IDIFF!$T19)*vetületek!F19*n!F19</f>
        <v>145.15110326358464</v>
      </c>
      <c r="G19" s="4">
        <f>0.8109*(IDIFF!$S19*SIN(G$4*3.1415926/180)+IDIFF!$U19*COS(G$4*3.1415926/180))+(IDIR!$S19+IDIFF!$T19)*vetületek!G19*n!G19</f>
        <v>145.15110326358464</v>
      </c>
      <c r="H19" s="4">
        <f>0.8109*(IDIFF!$S19*SIN(H$4*3.1415926/180)+IDIFF!$U19*COS(H$4*3.1415926/180))+(IDIR!$S19+IDIFF!$T19)*vetületek!H19*n!H19</f>
        <v>145.15110326358464</v>
      </c>
      <c r="I19" s="4">
        <f>0.8109*(IDIFF!$S19*SIN(I$4*3.1415926/180)+IDIFF!$U19*COS(I$4*3.1415926/180))+(IDIR!$S19+IDIFF!$T19)*vetületek!I19*n!I19</f>
        <v>145.15110326358464</v>
      </c>
      <c r="J19" s="4">
        <f>0.8109*(IDIFF!$S19*SIN(J$4*3.1415926/180)+IDIFF!$U19*COS(J$4*3.1415926/180))+(IDIR!$S19+IDIFF!$T19)*vetületek!J19*n!J19</f>
        <v>145.15110326358464</v>
      </c>
      <c r="K19" s="4">
        <f>0.8109*(IDIFF!$S19*SIN(K$4*3.1415926/180)+IDIFF!$U19*COS(K$4*3.1415926/180))+(IDIR!$S19+IDIFF!$T19)*vetületek!K19*n!K19</f>
        <v>187.9827189427384</v>
      </c>
      <c r="L19" s="4">
        <f>0.8109*(IDIFF!$S19*SIN(L$4*3.1415926/180)+IDIFF!$U19*COS(L$4*3.1415926/180))+(IDIR!$S19+IDIFF!$T19)*vetületek!L19*n!L19</f>
        <v>348.46093276576573</v>
      </c>
      <c r="M19" s="4">
        <f>0.8109*(IDIFF!$S19*SIN(M$4*3.1415926/180)+IDIFF!$U19*COS(M$4*3.1415926/180))+(IDIR!$S19+IDIFF!$T19)*vetületek!M19*n!M19</f>
        <v>450.824984867377</v>
      </c>
      <c r="N19" s="4">
        <f>0.8109*(IDIFF!$S19*SIN(N$4*3.1415926/180)+IDIFF!$U19*COS(N$4*3.1415926/180))+(IDIR!$S19+IDIFF!$T19)*vetületek!N19*n!N19</f>
        <v>447.17206172383</v>
      </c>
      <c r="O19" s="4">
        <f>0.8109*(IDIFF!$S19*SIN(O$4*3.1415926/180)+IDIFF!$U19*COS(O$4*3.1415926/180))+(IDIR!$S19+IDIFF!$T19)*vetületek!O19*n!O19</f>
        <v>338.4394000387544</v>
      </c>
      <c r="P19" s="4">
        <f>0.8109*(IDIFF!$S19*SIN(P$4*3.1415926/180)+IDIFF!$U19*COS(P$4*3.1415926/180))+(IDIR!$S19+IDIFF!$T19)*vetületek!P19*n!P19</f>
        <v>179.1260094191847</v>
      </c>
      <c r="Q19" s="4">
        <f>0.8109*(IDIFF!$S19*SIN(Q$4*3.1415926/180)+IDIFF!$U19*COS(Q$4*3.1415926/180))+(IDIR!$S19+IDIFF!$T19)*vetületek!Q19*n!Q19</f>
        <v>145.15110326358464</v>
      </c>
      <c r="S19" s="4">
        <f>IF(ISRG!E19=0,0,('ISRG Calc'!E19-ISRG!E19))</f>
        <v>-4.186643484570709</v>
      </c>
      <c r="T19" s="4">
        <f>IF(ISRG!F19=0,0,('ISRG Calc'!F19-ISRG!F19))</f>
        <v>0.15110326358464476</v>
      </c>
      <c r="U19" s="4">
        <f>IF(ISRG!G19=0,0,('ISRG Calc'!G19-ISRG!G19))</f>
        <v>0.15110326358464476</v>
      </c>
      <c r="V19" s="4">
        <f>IF(ISRG!H19=0,0,('ISRG Calc'!H19-ISRG!H19))</f>
        <v>0.15110326358464476</v>
      </c>
      <c r="W19" s="4">
        <f>IF(ISRG!I19=0,0,('ISRG Calc'!I19-ISRG!I19))</f>
        <v>0.15110326358464476</v>
      </c>
      <c r="X19" s="4">
        <f>IF(ISRG!J19=0,0,('ISRG Calc'!J19-ISRG!J19))</f>
        <v>0.15110326358464476</v>
      </c>
      <c r="Y19" s="4">
        <f>IF(ISRG!K19=0,0,('ISRG Calc'!K19-ISRG!K19))</f>
        <v>8.982718942738387</v>
      </c>
      <c r="Z19" s="4">
        <f>IF(ISRG!L19=0,0,('ISRG Calc'!L19-ISRG!L19))</f>
        <v>4.460932765765733</v>
      </c>
      <c r="AA19" s="4">
        <f>IF(ISRG!M19=0,0,('ISRG Calc'!M19-ISRG!M19))</f>
        <v>2.8249848673769975</v>
      </c>
      <c r="AB19" s="4">
        <f>IF(ISRG!N19=0,0,('ISRG Calc'!N19-ISRG!N19))</f>
        <v>-13.827938276170016</v>
      </c>
      <c r="AC19" s="4">
        <f>IF(ISRG!O19=0,0,('ISRG Calc'!O19-ISRG!O19))</f>
        <v>-9.5605999612456</v>
      </c>
      <c r="AD19" s="4">
        <f>IF(ISRG!P19=0,0,('ISRG Calc'!P19-ISRG!P19))</f>
        <v>0.12600941918469744</v>
      </c>
      <c r="AE19" s="4">
        <f>IF(ISRG!Q19=0,0,('ISRG Calc'!Q19-ISRG!Q19))</f>
        <v>0.15110326358464476</v>
      </c>
    </row>
    <row r="20" spans="1:31" ht="12.75">
      <c r="A20" s="3">
        <v>0.645833333333333</v>
      </c>
      <c r="B20">
        <f>IDIR!B20</f>
        <v>245</v>
      </c>
      <c r="C20">
        <f>IDIR!C20</f>
        <v>38</v>
      </c>
      <c r="E20" s="4">
        <f>0.8109*(IDIFF!$S20*SIN(E$4*3.1415926/180)+IDIFF!$U20*COS(E$4*3.1415926/180))+(IDIR!$S20+IDIFF!$T20)*vetületek!E20*n!E20</f>
        <v>635.3413690922886</v>
      </c>
      <c r="F20" s="4">
        <f>0.8109*(IDIFF!$S20*SIN(F$4*3.1415926/180)+IDIFF!$U20*COS(F$4*3.1415926/180))+(IDIR!$S20+IDIFF!$T20)*vetületek!F20*n!F20</f>
        <v>131.36580287595103</v>
      </c>
      <c r="G20" s="4">
        <f>0.8109*(IDIFF!$S20*SIN(G$4*3.1415926/180)+IDIFF!$U20*COS(G$4*3.1415926/180))+(IDIR!$S20+IDIFF!$T20)*vetületek!G20*n!G20</f>
        <v>131.36580287595103</v>
      </c>
      <c r="H20" s="4">
        <f>0.8109*(IDIFF!$S20*SIN(H$4*3.1415926/180)+IDIFF!$U20*COS(H$4*3.1415926/180))+(IDIR!$S20+IDIFF!$T20)*vetületek!H20*n!H20</f>
        <v>131.36580287595103</v>
      </c>
      <c r="I20" s="4">
        <f>0.8109*(IDIFF!$S20*SIN(I$4*3.1415926/180)+IDIFF!$U20*COS(I$4*3.1415926/180))+(IDIR!$S20+IDIFF!$T20)*vetületek!I20*n!I20</f>
        <v>131.36580287595103</v>
      </c>
      <c r="J20" s="4">
        <f>0.8109*(IDIFF!$S20*SIN(J$4*3.1415926/180)+IDIFF!$U20*COS(J$4*3.1415926/180))+(IDIR!$S20+IDIFF!$T20)*vetületek!J20*n!J20</f>
        <v>131.36580287595103</v>
      </c>
      <c r="K20" s="4">
        <f>0.8109*(IDIFF!$S20*SIN(K$4*3.1415926/180)+IDIFF!$U20*COS(K$4*3.1415926/180))+(IDIR!$S20+IDIFF!$T20)*vetületek!K20*n!K20</f>
        <v>131.36580287595103</v>
      </c>
      <c r="L20" s="4">
        <f>0.8109*(IDIFF!$S20*SIN(L$4*3.1415926/180)+IDIFF!$U20*COS(L$4*3.1415926/180))+(IDIR!$S20+IDIFF!$T20)*vetületek!L20*n!L20</f>
        <v>253.76538081465148</v>
      </c>
      <c r="M20" s="4">
        <f>0.8109*(IDIFF!$S20*SIN(M$4*3.1415926/180)+IDIFF!$U20*COS(M$4*3.1415926/180))+(IDIR!$S20+IDIFF!$T20)*vetületek!M20*n!M20</f>
        <v>446.8358934313988</v>
      </c>
      <c r="N20" s="4">
        <f>0.8109*(IDIFF!$S20*SIN(N$4*3.1415926/180)+IDIFF!$U20*COS(N$4*3.1415926/180))+(IDIR!$S20+IDIFF!$T20)*vetületek!N20*n!N20</f>
        <v>531.0448991147701</v>
      </c>
      <c r="O20" s="4">
        <f>0.8109*(IDIFF!$S20*SIN(O$4*3.1415926/180)+IDIFF!$U20*COS(O$4*3.1415926/180))+(IDIR!$S20+IDIFF!$T20)*vetületek!O20*n!O20</f>
        <v>488.75777100455844</v>
      </c>
      <c r="P20" s="4">
        <f>0.8109*(IDIFF!$S20*SIN(P$4*3.1415926/180)+IDIFF!$U20*COS(P$4*3.1415926/180))+(IDIR!$S20+IDIFF!$T20)*vetületek!P20*n!P20</f>
        <v>325.8739980599448</v>
      </c>
      <c r="Q20" s="4">
        <f>0.8109*(IDIFF!$S20*SIN(Q$4*3.1415926/180)+IDIFF!$U20*COS(Q$4*3.1415926/180))+(IDIR!$S20+IDIFF!$T20)*vetületek!Q20*n!Q20</f>
        <v>138.83024189844437</v>
      </c>
      <c r="S20" s="4">
        <f>IF(ISRG!E20=0,0,('ISRG Calc'!E20-ISRG!E20))</f>
        <v>3.3413690922885735</v>
      </c>
      <c r="T20" s="4">
        <f>IF(ISRG!F20=0,0,('ISRG Calc'!F20-ISRG!F20))</f>
        <v>0.365802875951033</v>
      </c>
      <c r="U20" s="4">
        <f>IF(ISRG!G20=0,0,('ISRG Calc'!G20-ISRG!G20))</f>
        <v>0.365802875951033</v>
      </c>
      <c r="V20" s="4">
        <f>IF(ISRG!H20=0,0,('ISRG Calc'!H20-ISRG!H20))</f>
        <v>0.365802875951033</v>
      </c>
      <c r="W20" s="4">
        <f>IF(ISRG!I20=0,0,('ISRG Calc'!I20-ISRG!I20))</f>
        <v>0.365802875951033</v>
      </c>
      <c r="X20" s="4">
        <f>IF(ISRG!J20=0,0,('ISRG Calc'!J20-ISRG!J20))</f>
        <v>0.365802875951033</v>
      </c>
      <c r="Y20" s="4">
        <f>IF(ISRG!K20=0,0,('ISRG Calc'!K20-ISRG!K20))</f>
        <v>0.365802875951033</v>
      </c>
      <c r="Z20" s="4">
        <f>IF(ISRG!L20=0,0,('ISRG Calc'!L20-ISRG!L20))</f>
        <v>2.765380814651479</v>
      </c>
      <c r="AA20" s="4">
        <f>IF(ISRG!M20=0,0,('ISRG Calc'!M20-ISRG!M20))</f>
        <v>-2.1641065686011984</v>
      </c>
      <c r="AB20" s="4">
        <f>IF(ISRG!N20=0,0,('ISRG Calc'!N20-ISRG!N20))</f>
        <v>-4.955100885229854</v>
      </c>
      <c r="AC20" s="4">
        <f>IF(ISRG!O20=0,0,('ISRG Calc'!O20-ISRG!O20))</f>
        <v>0.7577710045584354</v>
      </c>
      <c r="AD20" s="4">
        <f>IF(ISRG!P20=0,0,('ISRG Calc'!P20-ISRG!P20))</f>
        <v>-1.1260019400551755</v>
      </c>
      <c r="AE20" s="4">
        <f>IF(ISRG!Q20=0,0,('ISRG Calc'!Q20-ISRG!Q20))</f>
        <v>0.8302418984443705</v>
      </c>
    </row>
    <row r="21" spans="1:31" ht="12.75">
      <c r="A21" s="3">
        <v>0.6875</v>
      </c>
      <c r="B21">
        <f>IDIR!B21</f>
        <v>258</v>
      </c>
      <c r="C21">
        <f>IDIR!C21</f>
        <v>48</v>
      </c>
      <c r="E21" s="4">
        <f>0.8109*(IDIFF!$S21*SIN(E$4*3.1415926/180)+IDIFF!$U21*COS(E$4*3.1415926/180))+(IDIR!$S21+IDIFF!$T21)*vetületek!E21*n!E21</f>
        <v>513.791639604894</v>
      </c>
      <c r="F21" s="4">
        <f>0.8109*(IDIFF!$S21*SIN(F$4*3.1415926/180)+IDIFF!$U21*COS(F$4*3.1415926/180))+(IDIR!$S21+IDIFF!$T21)*vetületek!F21*n!F21</f>
        <v>113.52600268114466</v>
      </c>
      <c r="G21" s="4">
        <f>0.8109*(IDIFF!$S21*SIN(G$4*3.1415926/180)+IDIFF!$U21*COS(G$4*3.1415926/180))+(IDIR!$S21+IDIFF!$T21)*vetületek!G21*n!G21</f>
        <v>113.52600268114466</v>
      </c>
      <c r="H21" s="4">
        <f>0.8109*(IDIFF!$S21*SIN(H$4*3.1415926/180)+IDIFF!$U21*COS(H$4*3.1415926/180))+(IDIR!$S21+IDIFF!$T21)*vetületek!H21*n!H21</f>
        <v>113.52600268114466</v>
      </c>
      <c r="I21" s="4">
        <f>0.8109*(IDIFF!$S21*SIN(I$4*3.1415926/180)+IDIFF!$U21*COS(I$4*3.1415926/180))+(IDIR!$S21+IDIFF!$T21)*vetületek!I21*n!I21</f>
        <v>113.52600268114466</v>
      </c>
      <c r="J21" s="4">
        <f>0.8109*(IDIFF!$S21*SIN(J$4*3.1415926/180)+IDIFF!$U21*COS(J$4*3.1415926/180))+(IDIR!$S21+IDIFF!$T21)*vetületek!J21*n!J21</f>
        <v>113.52600268114466</v>
      </c>
      <c r="K21" s="4">
        <f>0.8109*(IDIFF!$S21*SIN(K$4*3.1415926/180)+IDIFF!$U21*COS(K$4*3.1415926/180))+(IDIR!$S21+IDIFF!$T21)*vetületek!K21*n!K21</f>
        <v>113.52600268114466</v>
      </c>
      <c r="L21" s="4">
        <f>0.8109*(IDIFF!$S21*SIN(L$4*3.1415926/180)+IDIFF!$U21*COS(L$4*3.1415926/180))+(IDIR!$S21+IDIFF!$T21)*vetületek!L21*n!L21</f>
        <v>161.70415484384273</v>
      </c>
      <c r="M21" s="4">
        <f>0.8109*(IDIFF!$S21*SIN(M$4*3.1415926/180)+IDIFF!$U21*COS(M$4*3.1415926/180))+(IDIR!$S21+IDIFF!$T21)*vetületek!M21*n!M21</f>
        <v>404.008191367653</v>
      </c>
      <c r="N21" s="4">
        <f>0.8109*(IDIFF!$S21*SIN(N$4*3.1415926/180)+IDIFF!$U21*COS(N$4*3.1415926/180))+(IDIR!$S21+IDIFF!$T21)*vetületek!N21*n!N21</f>
        <v>553.192887870006</v>
      </c>
      <c r="O21" s="4">
        <f>0.8109*(IDIFF!$S21*SIN(O$4*3.1415926/180)+IDIFF!$U21*COS(O$4*3.1415926/180))+(IDIR!$S21+IDIFF!$T21)*vetületek!O21*n!O21</f>
        <v>566.9574691312515</v>
      </c>
      <c r="P21" s="4">
        <f>0.8109*(IDIFF!$S21*SIN(P$4*3.1415926/180)+IDIFF!$U21*COS(P$4*3.1415926/180))+(IDIR!$S21+IDIFF!$T21)*vetületek!P21*n!P21</f>
        <v>444.38632598293714</v>
      </c>
      <c r="Q21" s="4">
        <f>0.8109*(IDIFF!$S21*SIN(Q$4*3.1415926/180)+IDIFF!$U21*COS(Q$4*3.1415926/180))+(IDIR!$S21+IDIFF!$T21)*vetületek!Q21*n!Q21</f>
        <v>207.4491831871401</v>
      </c>
      <c r="S21" s="4">
        <f>IF(ISRG!E21=0,0,('ISRG Calc'!E21-ISRG!E21))</f>
        <v>-1.2083603951059558</v>
      </c>
      <c r="T21" s="4">
        <f>IF(ISRG!F21=0,0,('ISRG Calc'!F21-ISRG!F21))</f>
        <v>0.5260026811446608</v>
      </c>
      <c r="U21" s="4">
        <f>IF(ISRG!G21=0,0,('ISRG Calc'!G21-ISRG!G21))</f>
        <v>-2.4739973188553392</v>
      </c>
      <c r="V21" s="4">
        <f>IF(ISRG!H21=0,0,('ISRG Calc'!H21-ISRG!H21))</f>
        <v>0.5260026811446608</v>
      </c>
      <c r="W21" s="4">
        <f>IF(ISRG!I21=0,0,('ISRG Calc'!I21-ISRG!I21))</f>
        <v>0.5260026811446608</v>
      </c>
      <c r="X21" s="4">
        <f>IF(ISRG!J21=0,0,('ISRG Calc'!J21-ISRG!J21))</f>
        <v>0.5260026811446608</v>
      </c>
      <c r="Y21" s="4">
        <f>IF(ISRG!K21=0,0,('ISRG Calc'!K21-ISRG!K21))</f>
        <v>0.5260026811446608</v>
      </c>
      <c r="Z21" s="4">
        <f>IF(ISRG!L21=0,0,('ISRG Calc'!L21-ISRG!L21))</f>
        <v>-0.29584515615727014</v>
      </c>
      <c r="AA21" s="4">
        <f>IF(ISRG!M21=0,0,('ISRG Calc'!M21-ISRG!M21))</f>
        <v>0.008191367653012094</v>
      </c>
      <c r="AB21" s="4">
        <f>IF(ISRG!N21=0,0,('ISRG Calc'!N21-ISRG!N21))</f>
        <v>-7.807112129994039</v>
      </c>
      <c r="AC21" s="4">
        <f>IF(ISRG!O21=0,0,('ISRG Calc'!O21-ISRG!O21))</f>
        <v>2.9574691312515142</v>
      </c>
      <c r="AD21" s="4">
        <f>IF(ISRG!P21=0,0,('ISRG Calc'!P21-ISRG!P21))</f>
        <v>1.3863259829371373</v>
      </c>
      <c r="AE21" s="4">
        <f>IF(ISRG!Q21=0,0,('ISRG Calc'!Q21-ISRG!Q21))</f>
        <v>2.4491831871401075</v>
      </c>
    </row>
    <row r="22" spans="1:31" ht="12.75">
      <c r="A22" s="3">
        <v>0.729166666666666</v>
      </c>
      <c r="B22">
        <f>IDIR!B22</f>
        <v>270</v>
      </c>
      <c r="C22">
        <f>IDIR!C22</f>
        <v>58</v>
      </c>
      <c r="E22" s="4">
        <f>0.8109*(IDIFF!$S22*SIN(E$4*3.1415926/180)+IDIFF!$U22*COS(E$4*3.1415926/180))+(IDIR!$S22+IDIFF!$T22)*vetületek!E22*n!E22</f>
        <v>399.10951521315974</v>
      </c>
      <c r="F22" s="4">
        <f>0.8109*(IDIFF!$S22*SIN(F$4*3.1415926/180)+IDIFF!$U22*COS(F$4*3.1415926/180))+(IDIR!$S22+IDIFF!$T22)*vetületek!F22*n!F22</f>
        <v>89.19900233654778</v>
      </c>
      <c r="G22" s="4">
        <f>0.8109*(IDIFF!$S22*SIN(G$4*3.1415926/180)+IDIFF!$U22*COS(G$4*3.1415926/180))+(IDIR!$S22+IDIFF!$T22)*vetületek!G22*n!G22</f>
        <v>89.19900233654778</v>
      </c>
      <c r="H22" s="4">
        <f>0.8109*(IDIFF!$S22*SIN(H$4*3.1415926/180)+IDIFF!$U22*COS(H$4*3.1415926/180))+(IDIR!$S22+IDIFF!$T22)*vetületek!H22*n!H22</f>
        <v>89.19900233654778</v>
      </c>
      <c r="I22" s="4">
        <f>0.8109*(IDIFF!$S22*SIN(I$4*3.1415926/180)+IDIFF!$U22*COS(I$4*3.1415926/180))+(IDIR!$S22+IDIFF!$T22)*vetületek!I22*n!I22</f>
        <v>89.19900233654778</v>
      </c>
      <c r="J22" s="4">
        <f>0.8109*(IDIFF!$S22*SIN(J$4*3.1415926/180)+IDIFF!$U22*COS(J$4*3.1415926/180))+(IDIR!$S22+IDIFF!$T22)*vetületek!J22*n!J22</f>
        <v>89.19900233654778</v>
      </c>
      <c r="K22" s="4">
        <f>0.8109*(IDIFF!$S22*SIN(K$4*3.1415926/180)+IDIFF!$U22*COS(K$4*3.1415926/180))+(IDIR!$S22+IDIFF!$T22)*vetületek!K22*n!K22</f>
        <v>89.19900233654778</v>
      </c>
      <c r="L22" s="4">
        <f>0.8109*(IDIFF!$S22*SIN(L$4*3.1415926/180)+IDIFF!$U22*COS(L$4*3.1415926/180))+(IDIR!$S22+IDIFF!$T22)*vetületek!L22*n!L22</f>
        <v>89.19900233654778</v>
      </c>
      <c r="M22" s="4">
        <f>0.8109*(IDIFF!$S22*SIN(M$4*3.1415926/180)+IDIFF!$U22*COS(M$4*3.1415926/180))+(IDIR!$S22+IDIFF!$T22)*vetületek!M22*n!M22</f>
        <v>322.87969242980097</v>
      </c>
      <c r="N22" s="4">
        <f>0.8109*(IDIFF!$S22*SIN(N$4*3.1415926/180)+IDIFF!$U22*COS(N$4*3.1415926/180))+(IDIR!$S22+IDIFF!$T22)*vetületek!N22*n!N22</f>
        <v>543.8978589460914</v>
      </c>
      <c r="O22" s="4">
        <f>0.8109*(IDIFF!$S22*SIN(O$4*3.1415926/180)+IDIFF!$U22*COS(O$4*3.1415926/180))+(IDIR!$S22+IDIFF!$T22)*vetületek!O22*n!O22</f>
        <v>620.3604849184123</v>
      </c>
      <c r="P22" s="4">
        <f>0.8109*(IDIFF!$S22*SIN(P$4*3.1415926/180)+IDIFF!$U22*COS(P$4*3.1415926/180))+(IDIR!$S22+IDIFF!$T22)*vetületek!P22*n!P22</f>
        <v>543.8978589460914</v>
      </c>
      <c r="Q22" s="4">
        <f>0.8109*(IDIFF!$S22*SIN(Q$4*3.1415926/180)+IDIFF!$U22*COS(Q$4*3.1415926/180))+(IDIR!$S22+IDIFF!$T22)*vetületek!Q22*n!Q22</f>
        <v>322.87969242980097</v>
      </c>
      <c r="S22" s="4">
        <f>IF(ISRG!E22=0,0,('ISRG Calc'!E22-ISRG!E22))</f>
        <v>-0.8904847868402612</v>
      </c>
      <c r="T22" s="4">
        <f>IF(ISRG!F22=0,0,('ISRG Calc'!F22-ISRG!F22))</f>
        <v>-0.8009976634522218</v>
      </c>
      <c r="U22" s="4">
        <f>IF(ISRG!G22=0,0,('ISRG Calc'!G22-ISRG!G22))</f>
        <v>-0.8009976634522218</v>
      </c>
      <c r="V22" s="4">
        <f>IF(ISRG!H22=0,0,('ISRG Calc'!H22-ISRG!H22))</f>
        <v>-0.8009976634522218</v>
      </c>
      <c r="W22" s="4">
        <f>IF(ISRG!I22=0,0,('ISRG Calc'!I22-ISRG!I22))</f>
        <v>-0.8009976634522218</v>
      </c>
      <c r="X22" s="4">
        <f>IF(ISRG!J22=0,0,('ISRG Calc'!J22-ISRG!J22))</f>
        <v>-0.8009976634522218</v>
      </c>
      <c r="Y22" s="4">
        <f>IF(ISRG!K22=0,0,('ISRG Calc'!K22-ISRG!K22))</f>
        <v>-0.8009976634522218</v>
      </c>
      <c r="Z22" s="4">
        <f>IF(ISRG!L22=0,0,('ISRG Calc'!L22-ISRG!L22))</f>
        <v>-0.8009976634522218</v>
      </c>
      <c r="AA22" s="4">
        <f>IF(ISRG!M22=0,0,('ISRG Calc'!M22-ISRG!M22))</f>
        <v>6.8796924298009685</v>
      </c>
      <c r="AB22" s="4">
        <f>IF(ISRG!N22=0,0,('ISRG Calc'!N22-ISRG!N22))</f>
        <v>-0.10214105390855366</v>
      </c>
      <c r="AC22" s="4">
        <f>IF(ISRG!O22=0,0,('ISRG Calc'!O22-ISRG!O22))</f>
        <v>1.3604849184123395</v>
      </c>
      <c r="AD22" s="4">
        <f>IF(ISRG!P22=0,0,('ISRG Calc'!P22-ISRG!P22))</f>
        <v>0.8978589460914463</v>
      </c>
      <c r="AE22" s="4">
        <f>IF(ISRG!Q22=0,0,('ISRG Calc'!Q22-ISRG!Q22))</f>
        <v>-5.1203075701990315</v>
      </c>
    </row>
    <row r="23" spans="1:31" ht="12.75">
      <c r="A23" s="3">
        <v>0.770833333333333</v>
      </c>
      <c r="B23">
        <f>IDIR!B23</f>
        <v>281</v>
      </c>
      <c r="C23">
        <f>IDIR!C23</f>
        <v>68</v>
      </c>
      <c r="E23" s="4">
        <f>0.8109*(IDIFF!$S23*SIN(E$4*3.1415926/180)+IDIFF!$U23*COS(E$4*3.1415926/180))+(IDIR!$S23+IDIFF!$T23)*vetületek!E23*n!E23</f>
        <v>239.81617470790957</v>
      </c>
      <c r="F23" s="4">
        <f>0.8109*(IDIFF!$S23*SIN(F$4*3.1415926/180)+IDIFF!$U23*COS(F$4*3.1415926/180))+(IDIR!$S23+IDIFF!$T23)*vetületek!F23*n!F23</f>
        <v>114.52674205933283</v>
      </c>
      <c r="G23" s="4">
        <f>0.8109*(IDIFF!$S23*SIN(G$4*3.1415926/180)+IDIFF!$U23*COS(G$4*3.1415926/180))+(IDIR!$S23+IDIFF!$T23)*vetületek!G23*n!G23</f>
        <v>63.250201943299466</v>
      </c>
      <c r="H23" s="4">
        <f>0.8109*(IDIFF!$S23*SIN(H$4*3.1415926/180)+IDIFF!$U23*COS(H$4*3.1415926/180))+(IDIR!$S23+IDIFF!$T23)*vetületek!H23*n!H23</f>
        <v>63.250201943299466</v>
      </c>
      <c r="I23" s="4">
        <f>0.8109*(IDIFF!$S23*SIN(I$4*3.1415926/180)+IDIFF!$U23*COS(I$4*3.1415926/180))+(IDIR!$S23+IDIFF!$T23)*vetületek!I23*n!I23</f>
        <v>63.250201943299466</v>
      </c>
      <c r="J23" s="4">
        <f>0.8109*(IDIFF!$S23*SIN(J$4*3.1415926/180)+IDIFF!$U23*COS(J$4*3.1415926/180))+(IDIR!$S23+IDIFF!$T23)*vetületek!J23*n!J23</f>
        <v>63.250201943299466</v>
      </c>
      <c r="K23" s="4">
        <f>0.8109*(IDIFF!$S23*SIN(K$4*3.1415926/180)+IDIFF!$U23*COS(K$4*3.1415926/180))+(IDIR!$S23+IDIFF!$T23)*vetületek!K23*n!K23</f>
        <v>63.250201943299466</v>
      </c>
      <c r="L23" s="4">
        <f>0.8109*(IDIFF!$S23*SIN(L$4*3.1415926/180)+IDIFF!$U23*COS(L$4*3.1415926/180))+(IDIR!$S23+IDIFF!$T23)*vetületek!L23*n!L23</f>
        <v>63.250201943299466</v>
      </c>
      <c r="M23" s="4">
        <f>0.8109*(IDIFF!$S23*SIN(M$4*3.1415926/180)+IDIFF!$U23*COS(M$4*3.1415926/180))+(IDIR!$S23+IDIFF!$T23)*vetületek!M23*n!M23</f>
        <v>185.0272908059111</v>
      </c>
      <c r="N23" s="4">
        <f>0.8109*(IDIFF!$S23*SIN(N$4*3.1415926/180)+IDIFF!$U23*COS(N$4*3.1415926/180))+(IDIR!$S23+IDIFF!$T23)*vetületek!N23*n!N23</f>
        <v>429.85776341806405</v>
      </c>
      <c r="O23" s="4">
        <f>0.8109*(IDIFF!$S23*SIN(O$4*3.1415926/180)+IDIFF!$U23*COS(O$4*3.1415926/180))+(IDIR!$S23+IDIFF!$T23)*vetületek!O23*n!O23</f>
        <v>550.6865246210432</v>
      </c>
      <c r="P23" s="4">
        <f>0.8109*(IDIFF!$S23*SIN(P$4*3.1415926/180)+IDIFF!$U23*COS(P$4*3.1415926/180))+(IDIR!$S23+IDIFF!$T23)*vetületek!P23*n!P23</f>
        <v>531.3194722626057</v>
      </c>
      <c r="Q23" s="4">
        <f>0.8109*(IDIFF!$S23*SIN(Q$4*3.1415926/180)+IDIFF!$U23*COS(Q$4*3.1415926/180))+(IDIR!$S23+IDIFF!$T23)*vetületek!Q23*n!Q23</f>
        <v>376.09212410660786</v>
      </c>
      <c r="S23" s="4">
        <f>IF(ISRG!E23=0,0,('ISRG Calc'!E23-ISRG!E23))</f>
        <v>2.8161747079095676</v>
      </c>
      <c r="T23" s="4">
        <f>IF(ISRG!F23=0,0,('ISRG Calc'!F23-ISRG!F23))</f>
        <v>1.5267420593328325</v>
      </c>
      <c r="U23" s="4">
        <f>IF(ISRG!G23=0,0,('ISRG Calc'!G23-ISRG!G23))</f>
        <v>0.25020194329946577</v>
      </c>
      <c r="V23" s="4">
        <f>IF(ISRG!H23=0,0,('ISRG Calc'!H23-ISRG!H23))</f>
        <v>0.25020194329946577</v>
      </c>
      <c r="W23" s="4">
        <f>IF(ISRG!I23=0,0,('ISRG Calc'!I23-ISRG!I23))</f>
        <v>0.25020194329946577</v>
      </c>
      <c r="X23" s="4">
        <f>IF(ISRG!J23=0,0,('ISRG Calc'!J23-ISRG!J23))</f>
        <v>0.25020194329946577</v>
      </c>
      <c r="Y23" s="4">
        <f>IF(ISRG!K23=0,0,('ISRG Calc'!K23-ISRG!K23))</f>
        <v>0.25020194329946577</v>
      </c>
      <c r="Z23" s="4">
        <f>IF(ISRG!L23=0,0,('ISRG Calc'!L23-ISRG!L23))</f>
        <v>0.25020194329946577</v>
      </c>
      <c r="AA23" s="4">
        <f>IF(ISRG!M23=0,0,('ISRG Calc'!M23-ISRG!M23))</f>
        <v>5.027290805911093</v>
      </c>
      <c r="AB23" s="4">
        <f>IF(ISRG!N23=0,0,('ISRG Calc'!N23-ISRG!N23))</f>
        <v>-4.142236581935947</v>
      </c>
      <c r="AC23" s="4">
        <f>IF(ISRG!O23=0,0,('ISRG Calc'!O23-ISRG!O23))</f>
        <v>-3.3134753789568094</v>
      </c>
      <c r="AD23" s="4">
        <f>IF(ISRG!P23=0,0,('ISRG Calc'!P23-ISRG!P23))</f>
        <v>-11.6805277373943</v>
      </c>
      <c r="AE23" s="4">
        <f>IF(ISRG!Q23=0,0,('ISRG Calc'!Q23-ISRG!Q23))</f>
        <v>3.092124106607855</v>
      </c>
    </row>
    <row r="24" spans="1:31" ht="12.75">
      <c r="A24" s="3">
        <v>0.8125</v>
      </c>
      <c r="B24">
        <f>IDIR!B24</f>
        <v>291</v>
      </c>
      <c r="C24">
        <f>IDIR!C24</f>
        <v>78</v>
      </c>
      <c r="E24" s="4">
        <f>0.8109*(IDIFF!$S24*SIN(E$4*3.1415926/180)+IDIFF!$U24*COS(E$4*3.1415926/180))+(IDIR!$S24+IDIFF!$T24)*vetületek!E24*n!E24</f>
        <v>110.22595856062524</v>
      </c>
      <c r="F24" s="4">
        <f>0.8109*(IDIFF!$S24*SIN(F$4*3.1415926/180)+IDIFF!$U24*COS(F$4*3.1415926/180))+(IDIR!$S24+IDIFF!$T24)*vetületek!F24*n!F24</f>
        <v>151.1103587606923</v>
      </c>
      <c r="G24" s="4">
        <f>0.8109*(IDIFF!$S24*SIN(G$4*3.1415926/180)+IDIFF!$U24*COS(G$4*3.1415926/180))+(IDIR!$S24+IDIFF!$T24)*vetületek!G24*n!G24</f>
        <v>35.679601585501175</v>
      </c>
      <c r="H24" s="4">
        <f>0.8109*(IDIFF!$S24*SIN(H$4*3.1415926/180)+IDIFF!$U24*COS(H$4*3.1415926/180))+(IDIR!$S24+IDIFF!$T24)*vetületek!H24*n!H24</f>
        <v>35.679601585501175</v>
      </c>
      <c r="I24" s="4">
        <f>0.8109*(IDIFF!$S24*SIN(I$4*3.1415926/180)+IDIFF!$U24*COS(I$4*3.1415926/180))+(IDIR!$S24+IDIFF!$T24)*vetületek!I24*n!I24</f>
        <v>35.679601585501175</v>
      </c>
      <c r="J24" s="4">
        <f>0.8109*(IDIFF!$S24*SIN(J$4*3.1415926/180)+IDIFF!$U24*COS(J$4*3.1415926/180))+(IDIR!$S24+IDIFF!$T24)*vetületek!J24*n!J24</f>
        <v>35.679601585501175</v>
      </c>
      <c r="K24" s="4">
        <f>0.8109*(IDIFF!$S24*SIN(K$4*3.1415926/180)+IDIFF!$U24*COS(K$4*3.1415926/180))+(IDIR!$S24+IDIFF!$T24)*vetületek!K24*n!K24</f>
        <v>35.679601585501175</v>
      </c>
      <c r="L24" s="4">
        <f>0.8109*(IDIFF!$S24*SIN(L$4*3.1415926/180)+IDIFF!$U24*COS(L$4*3.1415926/180))+(IDIR!$S24+IDIFF!$T24)*vetületek!L24*n!L24</f>
        <v>35.679601585501175</v>
      </c>
      <c r="M24" s="4">
        <f>0.8109*(IDIFF!$S24*SIN(M$4*3.1415926/180)+IDIFF!$U24*COS(M$4*3.1415926/180))+(IDIR!$S24+IDIFF!$T24)*vetületek!M24*n!M24</f>
        <v>65.99316442881675</v>
      </c>
      <c r="N24" s="4">
        <f>0.8109*(IDIFF!$S24*SIN(N$4*3.1415926/180)+IDIFF!$U24*COS(N$4*3.1415926/180))+(IDIR!$S24+IDIFF!$T24)*vetületek!N24*n!N24</f>
        <v>276.43522380082334</v>
      </c>
      <c r="O24" s="4">
        <f>0.8109*(IDIFF!$S24*SIN(O$4*3.1415926/180)+IDIFF!$U24*COS(O$4*3.1415926/180))+(IDIR!$S24+IDIFF!$T24)*vetületek!O24*n!O24</f>
        <v>406.9908910101094</v>
      </c>
      <c r="P24" s="4">
        <f>0.8109*(IDIFF!$S24*SIN(P$4*3.1415926/180)+IDIFF!$U24*COS(P$4*3.1415926/180))+(IDIR!$S24+IDIFF!$T24)*vetületek!P24*n!P24</f>
        <v>430.28130005094636</v>
      </c>
      <c r="Q24" s="4">
        <f>0.8109*(IDIFF!$S24*SIN(Q$4*3.1415926/180)+IDIFF!$U24*COS(Q$4*3.1415926/180))+(IDIR!$S24+IDIFF!$T24)*vetületek!Q24*n!Q24</f>
        <v>340.3100251743219</v>
      </c>
      <c r="S24" s="4">
        <f>IF(ISRG!E24=0,0,('ISRG Calc'!E24-ISRG!E24))</f>
        <v>3.2259585606252443</v>
      </c>
      <c r="T24" s="4">
        <f>IF(ISRG!F24=0,0,('ISRG Calc'!F24-ISRG!F24))</f>
        <v>-5.889641239307707</v>
      </c>
      <c r="U24" s="4">
        <f>IF(ISRG!G24=0,0,('ISRG Calc'!G24-ISRG!G24))</f>
        <v>-0.32039841449882545</v>
      </c>
      <c r="V24" s="4">
        <f>IF(ISRG!H24=0,0,('ISRG Calc'!H24-ISRG!H24))</f>
        <v>-0.32039841449882545</v>
      </c>
      <c r="W24" s="4">
        <f>IF(ISRG!I24=0,0,('ISRG Calc'!I24-ISRG!I24))</f>
        <v>-0.32039841449882545</v>
      </c>
      <c r="X24" s="4">
        <f>IF(ISRG!J24=0,0,('ISRG Calc'!J24-ISRG!J24))</f>
        <v>-0.32039841449882545</v>
      </c>
      <c r="Y24" s="4">
        <f>IF(ISRG!K24=0,0,('ISRG Calc'!K24-ISRG!K24))</f>
        <v>-0.32039841449882545</v>
      </c>
      <c r="Z24" s="4">
        <f>IF(ISRG!L24=0,0,('ISRG Calc'!L24-ISRG!L24))</f>
        <v>-0.32039841449882545</v>
      </c>
      <c r="AA24" s="4">
        <f>IF(ISRG!M24=0,0,('ISRG Calc'!M24-ISRG!M24))</f>
        <v>11.993164428816755</v>
      </c>
      <c r="AB24" s="4">
        <f>IF(ISRG!N24=0,0,('ISRG Calc'!N24-ISRG!N24))</f>
        <v>4.435223800823337</v>
      </c>
      <c r="AC24" s="4">
        <f>IF(ISRG!O24=0,0,('ISRG Calc'!O24-ISRG!O24))</f>
        <v>2.990891010109408</v>
      </c>
      <c r="AD24" s="4">
        <f>IF(ISRG!P24=0,0,('ISRG Calc'!P24-ISRG!P24))</f>
        <v>0.28130005094635635</v>
      </c>
      <c r="AE24" s="4">
        <f>IF(ISRG!Q24=0,0,('ISRG Calc'!Q24-ISRG!Q24))</f>
        <v>-1.6899748256781209</v>
      </c>
    </row>
    <row r="25" spans="1:31" ht="12.75">
      <c r="A25" s="3">
        <v>0.854166666666666</v>
      </c>
      <c r="B25">
        <f>IDIR!B25</f>
        <v>302</v>
      </c>
      <c r="C25">
        <f>IDIR!C25</f>
        <v>86</v>
      </c>
      <c r="E25" s="4">
        <f>0.8109*(IDIFF!$S25*SIN(E$4*3.1415926/180)+IDIFF!$U25*COS(E$4*3.1415926/180))+(IDIR!$S25+IDIFF!$T25)*vetületek!E25*n!E25</f>
        <v>19.44468837224345</v>
      </c>
      <c r="F25" s="4">
        <f>0.8109*(IDIFF!$S25*SIN(F$4*3.1415926/180)+IDIFF!$U25*COS(F$4*3.1415926/180))+(IDIR!$S25+IDIFF!$T25)*vetületek!F25*n!F25</f>
        <v>92.07156727723849</v>
      </c>
      <c r="G25" s="4">
        <f>0.8109*(IDIFF!$S25*SIN(G$4*3.1415926/180)+IDIFF!$U25*COS(G$4*3.1415926/180))+(IDIR!$S25+IDIFF!$T25)*vetületek!G25*n!G25</f>
        <v>12.147408227471857</v>
      </c>
      <c r="H25" s="4">
        <f>0.8109*(IDIFF!$S25*SIN(H$4*3.1415926/180)+IDIFF!$U25*COS(H$4*3.1415926/180))+(IDIR!$S25+IDIFF!$T25)*vetületek!H25*n!H25</f>
        <v>11.352600442162116</v>
      </c>
      <c r="I25" s="4">
        <f>0.8109*(IDIFF!$S25*SIN(I$4*3.1415926/180)+IDIFF!$U25*COS(I$4*3.1415926/180))+(IDIR!$S25+IDIFF!$T25)*vetületek!I25*n!I25</f>
        <v>11.352600442162116</v>
      </c>
      <c r="J25" s="4">
        <f>0.8109*(IDIFF!$S25*SIN(J$4*3.1415926/180)+IDIFF!$U25*COS(J$4*3.1415926/180))+(IDIR!$S25+IDIFF!$T25)*vetületek!J25*n!J25</f>
        <v>11.352600442162116</v>
      </c>
      <c r="K25" s="4">
        <f>0.8109*(IDIFF!$S25*SIN(K$4*3.1415926/180)+IDIFF!$U25*COS(K$4*3.1415926/180))+(IDIR!$S25+IDIFF!$T25)*vetületek!K25*n!K25</f>
        <v>11.352600442162116</v>
      </c>
      <c r="L25" s="4">
        <f>0.8109*(IDIFF!$S25*SIN(L$4*3.1415926/180)+IDIFF!$U25*COS(L$4*3.1415926/180))+(IDIR!$S25+IDIFF!$T25)*vetületek!L25*n!L25</f>
        <v>11.352600442162116</v>
      </c>
      <c r="M25" s="4">
        <f>0.8109*(IDIFF!$S25*SIN(M$4*3.1415926/180)+IDIFF!$U25*COS(M$4*3.1415926/180))+(IDIR!$S25+IDIFF!$T25)*vetületek!M25*n!M25</f>
        <v>11.352600442162116</v>
      </c>
      <c r="N25" s="4">
        <f>0.8109*(IDIFF!$S25*SIN(N$4*3.1415926/180)+IDIFF!$U25*COS(N$4*3.1415926/180))+(IDIR!$S25+IDIFF!$T25)*vetületek!N25*n!N25</f>
        <v>80.57291228976345</v>
      </c>
      <c r="O25" s="4">
        <f>0.8109*(IDIFF!$S25*SIN(O$4*3.1415926/180)+IDIFF!$U25*COS(O$4*3.1415926/180))+(IDIR!$S25+IDIFF!$T25)*vetületek!O25*n!O25</f>
        <v>148.86516010866123</v>
      </c>
      <c r="P25" s="4">
        <f>0.8109*(IDIFF!$S25*SIN(P$4*3.1415926/180)+IDIFF!$U25*COS(P$4*3.1415926/180))+(IDIR!$S25+IDIFF!$T25)*vetületek!P25*n!P25</f>
        <v>175.38273015991726</v>
      </c>
      <c r="Q25" s="4">
        <f>0.8109*(IDIFF!$S25*SIN(Q$4*3.1415926/180)+IDIFF!$U25*COS(Q$4*3.1415926/180))+(IDIR!$S25+IDIFF!$T25)*vetületek!Q25*n!Q25</f>
        <v>154.98010957439286</v>
      </c>
      <c r="S25" s="4">
        <f>IF(ISRG!E25=0,0,('ISRG Calc'!E25-ISRG!E25))</f>
        <v>0.44468837224345137</v>
      </c>
      <c r="T25" s="4">
        <f>IF(ISRG!F25=0,0,('ISRG Calc'!F25-ISRG!F25))</f>
        <v>0.07156727723848633</v>
      </c>
      <c r="U25" s="4">
        <f>IF(ISRG!G25=0,0,('ISRG Calc'!G25-ISRG!G25))</f>
        <v>0.1474082274718569</v>
      </c>
      <c r="V25" s="4">
        <f>IF(ISRG!H25=0,0,('ISRG Calc'!H25-ISRG!H25))</f>
        <v>-0.6473995578378844</v>
      </c>
      <c r="W25" s="4">
        <f>IF(ISRG!I25=0,0,('ISRG Calc'!I25-ISRG!I25))</f>
        <v>-0.6473995578378844</v>
      </c>
      <c r="X25" s="4">
        <f>IF(ISRG!J25=0,0,('ISRG Calc'!J25-ISRG!J25))</f>
        <v>-0.6473995578378844</v>
      </c>
      <c r="Y25" s="4">
        <f>IF(ISRG!K25=0,0,('ISRG Calc'!K25-ISRG!K25))</f>
        <v>-0.6473995578378844</v>
      </c>
      <c r="Z25" s="4">
        <f>IF(ISRG!L25=0,0,('ISRG Calc'!L25-ISRG!L25))</f>
        <v>-0.6473995578378844</v>
      </c>
      <c r="AA25" s="4">
        <f>IF(ISRG!M25=0,0,('ISRG Calc'!M25-ISRG!M25))</f>
        <v>-0.6473995578378844</v>
      </c>
      <c r="AB25" s="4">
        <f>IF(ISRG!N25=0,0,('ISRG Calc'!N25-ISRG!N25))</f>
        <v>-0.4270877102365489</v>
      </c>
      <c r="AC25" s="4">
        <f>IF(ISRG!O25=0,0,('ISRG Calc'!O25-ISRG!O25))</f>
        <v>-7.134839891338771</v>
      </c>
      <c r="AD25" s="4">
        <f>IF(ISRG!P25=0,0,('ISRG Calc'!P25-ISRG!P25))</f>
        <v>1.3827301599172586</v>
      </c>
      <c r="AE25" s="4">
        <f>IF(ISRG!Q25=0,0,('ISRG Calc'!Q25-ISRG!Q25))</f>
        <v>-1.0198904256071444</v>
      </c>
    </row>
    <row r="26" spans="1:31" ht="12.75">
      <c r="A26" s="3">
        <v>0.895833333333333</v>
      </c>
      <c r="B26">
        <f>IDIR!B26</f>
        <v>307</v>
      </c>
      <c r="C26">
        <f>IDIR!C26</f>
        <v>90</v>
      </c>
      <c r="E26" s="4">
        <f>0.8109*(IDIFF!$S26*SIN(E$4*3.1415926/180)+IDIFF!$U26*COS(E$4*3.1415926/180))+(IDIR!$S26+IDIFF!$T26)*vetületek!E26*n!E26</f>
        <v>0</v>
      </c>
      <c r="F26" s="4">
        <f>0.8109*(IDIFF!$S26*SIN(F$4*3.1415926/180)+IDIFF!$U26*COS(F$4*3.1415926/180))+(IDIR!$S26+IDIFF!$T26)*vetületek!F26*n!F26</f>
        <v>0</v>
      </c>
      <c r="G26" s="4">
        <f>0.8109*(IDIFF!$S26*SIN(G$4*3.1415926/180)+IDIFF!$U26*COS(G$4*3.1415926/180))+(IDIR!$S26+IDIFF!$T26)*vetületek!G26*n!G26</f>
        <v>0</v>
      </c>
      <c r="H26" s="4">
        <f>0.8109*(IDIFF!$S26*SIN(H$4*3.1415926/180)+IDIFF!$U26*COS(H$4*3.1415926/180))+(IDIR!$S26+IDIFF!$T26)*vetületek!H26*n!H26</f>
        <v>0</v>
      </c>
      <c r="I26" s="4">
        <f>0.8109*(IDIFF!$S26*SIN(I$4*3.1415926/180)+IDIFF!$U26*COS(I$4*3.1415926/180))+(IDIR!$S26+IDIFF!$T26)*vetületek!I26*n!I26</f>
        <v>0</v>
      </c>
      <c r="J26" s="4">
        <f>0.8109*(IDIFF!$S26*SIN(J$4*3.1415926/180)+IDIFF!$U26*COS(J$4*3.1415926/180))+(IDIR!$S26+IDIFF!$T26)*vetületek!J26*n!J26</f>
        <v>0</v>
      </c>
      <c r="K26" s="4">
        <f>0.8109*(IDIFF!$S26*SIN(K$4*3.1415926/180)+IDIFF!$U26*COS(K$4*3.1415926/180))+(IDIR!$S26+IDIFF!$T26)*vetületek!K26*n!K26</f>
        <v>0</v>
      </c>
      <c r="L26" s="4">
        <f>0.8109*(IDIFF!$S26*SIN(L$4*3.1415926/180)+IDIFF!$U26*COS(L$4*3.1415926/180))+(IDIR!$S26+IDIFF!$T26)*vetületek!L26*n!L26</f>
        <v>0</v>
      </c>
      <c r="M26" s="4">
        <f>0.8109*(IDIFF!$S26*SIN(M$4*3.1415926/180)+IDIFF!$U26*COS(M$4*3.1415926/180))+(IDIR!$S26+IDIFF!$T26)*vetületek!M26*n!M26</f>
        <v>0</v>
      </c>
      <c r="N26" s="4">
        <f>0.8109*(IDIFF!$S26*SIN(N$4*3.1415926/180)+IDIFF!$U26*COS(N$4*3.1415926/180))+(IDIR!$S26+IDIFF!$T26)*vetületek!N26*n!N26</f>
        <v>0</v>
      </c>
      <c r="O26" s="4">
        <f>0.8109*(IDIFF!$S26*SIN(O$4*3.1415926/180)+IDIFF!$U26*COS(O$4*3.1415926/180))+(IDIR!$S26+IDIFF!$T26)*vetületek!O26*n!O26</f>
        <v>0</v>
      </c>
      <c r="P26" s="4">
        <f>0.8109*(IDIFF!$S26*SIN(P$4*3.1415926/180)+IDIFF!$U26*COS(P$4*3.1415926/180))+(IDIR!$S26+IDIFF!$T26)*vetületek!P26*n!P26</f>
        <v>0</v>
      </c>
      <c r="Q26" s="4">
        <f>0.8109*(IDIFF!$S26*SIN(Q$4*3.1415926/180)+IDIFF!$U26*COS(Q$4*3.1415926/180))+(IDIR!$S26+IDIFF!$T26)*vetületek!Q26*n!Q26</f>
        <v>0</v>
      </c>
      <c r="S26" s="4">
        <f>IF(ISRG!E26=0,0,('ISRG Calc'!E26-ISRG!E26))</f>
        <v>0</v>
      </c>
      <c r="T26" s="4">
        <f>IF(ISRG!F26=0,0,('ISRG Calc'!F26-ISRG!F26))</f>
        <v>0</v>
      </c>
      <c r="U26" s="4">
        <f>IF(ISRG!G26=0,0,('ISRG Calc'!G26-ISRG!G26))</f>
        <v>0</v>
      </c>
      <c r="V26" s="4">
        <f>IF(ISRG!H26=0,0,('ISRG Calc'!H26-ISRG!H26))</f>
        <v>0</v>
      </c>
      <c r="W26" s="4">
        <f>IF(ISRG!I26=0,0,('ISRG Calc'!I26-ISRG!I26))</f>
        <v>0</v>
      </c>
      <c r="X26" s="4">
        <f>IF(ISRG!J26=0,0,('ISRG Calc'!J26-ISRG!J26))</f>
        <v>0</v>
      </c>
      <c r="Y26" s="4">
        <f>IF(ISRG!K26=0,0,('ISRG Calc'!K26-ISRG!K26))</f>
        <v>0</v>
      </c>
      <c r="Z26" s="4">
        <f>IF(ISRG!L26=0,0,('ISRG Calc'!L26-ISRG!L26))</f>
        <v>0</v>
      </c>
      <c r="AA26" s="4">
        <f>IF(ISRG!M26=0,0,('ISRG Calc'!M26-ISRG!M26))</f>
        <v>0</v>
      </c>
      <c r="AB26" s="4">
        <f>IF(ISRG!N26=0,0,('ISRG Calc'!N26-ISRG!N26))</f>
        <v>0</v>
      </c>
      <c r="AC26" s="4">
        <f>IF(ISRG!O26=0,0,('ISRG Calc'!O26-ISRG!O26))</f>
        <v>0</v>
      </c>
      <c r="AD26" s="4">
        <f>IF(ISRG!P26=0,0,('ISRG Calc'!P26-ISRG!P26))</f>
        <v>0</v>
      </c>
      <c r="AE26" s="4">
        <f>IF(ISRG!Q26=0,0,('ISRG Calc'!Q26-ISRG!Q26))</f>
        <v>0</v>
      </c>
    </row>
    <row r="27" spans="1:31" ht="12.75">
      <c r="A27" s="3">
        <v>0.9375</v>
      </c>
      <c r="B27">
        <f>IDIR!B27</f>
        <v>0</v>
      </c>
      <c r="C27">
        <f>IDIR!C27</f>
        <v>91</v>
      </c>
      <c r="E27" s="4">
        <f>0.8109*(IDIFF!$S27*SIN(E$4*3.1415926/180)+IDIFF!$U27*COS(E$4*3.1415926/180))+(IDIR!$S27+IDIFF!$T27)*vetületek!E27*n!E27</f>
        <v>0</v>
      </c>
      <c r="F27" s="4">
        <f>0.8109*(IDIFF!$S27*SIN(F$4*3.1415926/180)+IDIFF!$U27*COS(F$4*3.1415926/180))+(IDIR!$S27+IDIFF!$T27)*vetületek!F27*n!F27</f>
        <v>0</v>
      </c>
      <c r="G27" s="4">
        <f>0.8109*(IDIFF!$S27*SIN(G$4*3.1415926/180)+IDIFF!$U27*COS(G$4*3.1415926/180))+(IDIR!$S27+IDIFF!$T27)*vetületek!G27*n!G27</f>
        <v>0</v>
      </c>
      <c r="H27" s="4">
        <f>0.8109*(IDIFF!$S27*SIN(H$4*3.1415926/180)+IDIFF!$U27*COS(H$4*3.1415926/180))+(IDIR!$S27+IDIFF!$T27)*vetületek!H27*n!H27</f>
        <v>0</v>
      </c>
      <c r="I27" s="4">
        <f>0.8109*(IDIFF!$S27*SIN(I$4*3.1415926/180)+IDIFF!$U27*COS(I$4*3.1415926/180))+(IDIR!$S27+IDIFF!$T27)*vetületek!I27*n!I27</f>
        <v>0</v>
      </c>
      <c r="J27" s="4">
        <f>0.8109*(IDIFF!$S27*SIN(J$4*3.1415926/180)+IDIFF!$U27*COS(J$4*3.1415926/180))+(IDIR!$S27+IDIFF!$T27)*vetületek!J27*n!J27</f>
        <v>0</v>
      </c>
      <c r="K27" s="4">
        <f>0.8109*(IDIFF!$S27*SIN(K$4*3.1415926/180)+IDIFF!$U27*COS(K$4*3.1415926/180))+(IDIR!$S27+IDIFF!$T27)*vetületek!K27*n!K27</f>
        <v>0</v>
      </c>
      <c r="L27" s="4">
        <f>0.8109*(IDIFF!$S27*SIN(L$4*3.1415926/180)+IDIFF!$U27*COS(L$4*3.1415926/180))+(IDIR!$S27+IDIFF!$T27)*vetületek!L27*n!L27</f>
        <v>0</v>
      </c>
      <c r="M27" s="4">
        <f>0.8109*(IDIFF!$S27*SIN(M$4*3.1415926/180)+IDIFF!$U27*COS(M$4*3.1415926/180))+(IDIR!$S27+IDIFF!$T27)*vetületek!M27*n!M27</f>
        <v>0</v>
      </c>
      <c r="N27" s="4">
        <f>0.8109*(IDIFF!$S27*SIN(N$4*3.1415926/180)+IDIFF!$U27*COS(N$4*3.1415926/180))+(IDIR!$S27+IDIFF!$T27)*vetületek!N27*n!N27</f>
        <v>0</v>
      </c>
      <c r="O27" s="4">
        <f>0.8109*(IDIFF!$S27*SIN(O$4*3.1415926/180)+IDIFF!$U27*COS(O$4*3.1415926/180))+(IDIR!$S27+IDIFF!$T27)*vetületek!O27*n!O27</f>
        <v>0</v>
      </c>
      <c r="P27" s="4">
        <f>0.8109*(IDIFF!$S27*SIN(P$4*3.1415926/180)+IDIFF!$U27*COS(P$4*3.1415926/180))+(IDIR!$S27+IDIFF!$T27)*vetületek!P27*n!P27</f>
        <v>0</v>
      </c>
      <c r="Q27" s="4">
        <f>0.8109*(IDIFF!$S27*SIN(Q$4*3.1415926/180)+IDIFF!$U27*COS(Q$4*3.1415926/180))+(IDIR!$S27+IDIFF!$T27)*vetületek!Q27*n!Q27</f>
        <v>0</v>
      </c>
      <c r="S27" s="4">
        <f>IF(ISRG!E27=0,0,('ISRG Calc'!E27-ISRG!E27))</f>
        <v>0</v>
      </c>
      <c r="T27" s="4">
        <f>IF(ISRG!F27=0,0,('ISRG Calc'!F27-ISRG!F27))</f>
        <v>0</v>
      </c>
      <c r="U27" s="4">
        <f>IF(ISRG!G27=0,0,('ISRG Calc'!G27-ISRG!G27))</f>
        <v>0</v>
      </c>
      <c r="V27" s="4">
        <f>IF(ISRG!H27=0,0,('ISRG Calc'!H27-ISRG!H27))</f>
        <v>0</v>
      </c>
      <c r="W27" s="4">
        <f>IF(ISRG!I27=0,0,('ISRG Calc'!I27-ISRG!I27))</f>
        <v>0</v>
      </c>
      <c r="X27" s="4">
        <f>IF(ISRG!J27=0,0,('ISRG Calc'!J27-ISRG!J27))</f>
        <v>0</v>
      </c>
      <c r="Y27" s="4">
        <f>IF(ISRG!K27=0,0,('ISRG Calc'!K27-ISRG!K27))</f>
        <v>0</v>
      </c>
      <c r="Z27" s="4">
        <f>IF(ISRG!L27=0,0,('ISRG Calc'!L27-ISRG!L27))</f>
        <v>0</v>
      </c>
      <c r="AA27" s="4">
        <f>IF(ISRG!M27=0,0,('ISRG Calc'!M27-ISRG!M27))</f>
        <v>0</v>
      </c>
      <c r="AB27" s="4">
        <f>IF(ISRG!N27=0,0,('ISRG Calc'!N27-ISRG!N27))</f>
        <v>0</v>
      </c>
      <c r="AC27" s="4">
        <f>IF(ISRG!O27=0,0,('ISRG Calc'!O27-ISRG!O27))</f>
        <v>0</v>
      </c>
      <c r="AD27" s="4">
        <f>IF(ISRG!P27=0,0,('ISRG Calc'!P27-ISRG!P27))</f>
        <v>0</v>
      </c>
      <c r="AE27" s="4">
        <f>IF(ISRG!Q27=0,0,('ISRG Calc'!Q27-ISRG!Q27))</f>
        <v>0</v>
      </c>
    </row>
    <row r="28" spans="1:31" ht="12.75">
      <c r="A28" s="3">
        <v>0.979166666666666</v>
      </c>
      <c r="B28">
        <f>IDIR!B28</f>
        <v>0</v>
      </c>
      <c r="C28">
        <f>IDIR!C28</f>
        <v>91</v>
      </c>
      <c r="E28" s="4">
        <f>0.8109*(IDIFF!$S28*SIN(E$4*3.1415926/180)+IDIFF!$U28*COS(E$4*3.1415926/180))+(IDIR!$S28+IDIFF!$T28)*vetületek!E28*n!E28</f>
        <v>0</v>
      </c>
      <c r="F28" s="4">
        <f>0.8109*(IDIFF!$S28*SIN(F$4*3.1415926/180)+IDIFF!$U28*COS(F$4*3.1415926/180))+(IDIR!$S28+IDIFF!$T28)*vetületek!F28*n!F28</f>
        <v>0</v>
      </c>
      <c r="G28" s="4">
        <f>0.8109*(IDIFF!$S28*SIN(G$4*3.1415926/180)+IDIFF!$U28*COS(G$4*3.1415926/180))+(IDIR!$S28+IDIFF!$T28)*vetületek!G28*n!G28</f>
        <v>0</v>
      </c>
      <c r="H28" s="4">
        <f>0.8109*(IDIFF!$S28*SIN(H$4*3.1415926/180)+IDIFF!$U28*COS(H$4*3.1415926/180))+(IDIR!$S28+IDIFF!$T28)*vetületek!H28*n!H28</f>
        <v>0</v>
      </c>
      <c r="I28" s="4">
        <f>0.8109*(IDIFF!$S28*SIN(I$4*3.1415926/180)+IDIFF!$U28*COS(I$4*3.1415926/180))+(IDIR!$S28+IDIFF!$T28)*vetületek!I28*n!I28</f>
        <v>0</v>
      </c>
      <c r="J28" s="4">
        <f>0.8109*(IDIFF!$S28*SIN(J$4*3.1415926/180)+IDIFF!$U28*COS(J$4*3.1415926/180))+(IDIR!$S28+IDIFF!$T28)*vetületek!J28*n!J28</f>
        <v>0</v>
      </c>
      <c r="K28" s="4">
        <f>0.8109*(IDIFF!$S28*SIN(K$4*3.1415926/180)+IDIFF!$U28*COS(K$4*3.1415926/180))+(IDIR!$S28+IDIFF!$T28)*vetületek!K28*n!K28</f>
        <v>0</v>
      </c>
      <c r="L28" s="4">
        <f>0.8109*(IDIFF!$S28*SIN(L$4*3.1415926/180)+IDIFF!$U28*COS(L$4*3.1415926/180))+(IDIR!$S28+IDIFF!$T28)*vetületek!L28*n!L28</f>
        <v>0</v>
      </c>
      <c r="M28" s="4">
        <f>0.8109*(IDIFF!$S28*SIN(M$4*3.1415926/180)+IDIFF!$U28*COS(M$4*3.1415926/180))+(IDIR!$S28+IDIFF!$T28)*vetületek!M28*n!M28</f>
        <v>0</v>
      </c>
      <c r="N28" s="4">
        <f>0.8109*(IDIFF!$S28*SIN(N$4*3.1415926/180)+IDIFF!$U28*COS(N$4*3.1415926/180))+(IDIR!$S28+IDIFF!$T28)*vetületek!N28*n!N28</f>
        <v>0</v>
      </c>
      <c r="O28" s="4">
        <f>0.8109*(IDIFF!$S28*SIN(O$4*3.1415926/180)+IDIFF!$U28*COS(O$4*3.1415926/180))+(IDIR!$S28+IDIFF!$T28)*vetületek!O28*n!O28</f>
        <v>0</v>
      </c>
      <c r="P28" s="4">
        <f>0.8109*(IDIFF!$S28*SIN(P$4*3.1415926/180)+IDIFF!$U28*COS(P$4*3.1415926/180))+(IDIR!$S28+IDIFF!$T28)*vetületek!P28*n!P28</f>
        <v>0</v>
      </c>
      <c r="Q28" s="4">
        <f>0.8109*(IDIFF!$S28*SIN(Q$4*3.1415926/180)+IDIFF!$U28*COS(Q$4*3.1415926/180))+(IDIR!$S28+IDIFF!$T28)*vetületek!Q28*n!Q28</f>
        <v>0</v>
      </c>
      <c r="S28" s="4">
        <f>IF(ISRG!E28=0,0,('ISRG Calc'!E28-ISRG!E28))</f>
        <v>0</v>
      </c>
      <c r="T28" s="4">
        <f>IF(ISRG!F28=0,0,('ISRG Calc'!F28-ISRG!F28))</f>
        <v>0</v>
      </c>
      <c r="U28" s="4">
        <f>IF(ISRG!G28=0,0,('ISRG Calc'!G28-ISRG!G28))</f>
        <v>0</v>
      </c>
      <c r="V28" s="4">
        <f>IF(ISRG!H28=0,0,('ISRG Calc'!H28-ISRG!H28))</f>
        <v>0</v>
      </c>
      <c r="W28" s="4">
        <f>IF(ISRG!I28=0,0,('ISRG Calc'!I28-ISRG!I28))</f>
        <v>0</v>
      </c>
      <c r="X28" s="4">
        <f>IF(ISRG!J28=0,0,('ISRG Calc'!J28-ISRG!J28))</f>
        <v>0</v>
      </c>
      <c r="Y28" s="4">
        <f>IF(ISRG!K28=0,0,('ISRG Calc'!K28-ISRG!K28))</f>
        <v>0</v>
      </c>
      <c r="Z28" s="4">
        <f>IF(ISRG!L28=0,0,('ISRG Calc'!L28-ISRG!L28))</f>
        <v>0</v>
      </c>
      <c r="AA28" s="4">
        <f>IF(ISRG!M28=0,0,('ISRG Calc'!M28-ISRG!M28))</f>
        <v>0</v>
      </c>
      <c r="AB28" s="4">
        <f>IF(ISRG!N28=0,0,('ISRG Calc'!N28-ISRG!N28))</f>
        <v>0</v>
      </c>
      <c r="AC28" s="4">
        <f>IF(ISRG!O28=0,0,('ISRG Calc'!O28-ISRG!O28))</f>
        <v>0</v>
      </c>
      <c r="AD28" s="4">
        <f>IF(ISRG!P28=0,0,('ISRG Calc'!P28-ISRG!P28))</f>
        <v>0</v>
      </c>
      <c r="AE28" s="4">
        <f>IF(ISRG!Q28=0,0,('ISRG Calc'!Q28-ISRG!Q28))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Bausoft</dc:creator>
  <cp:keywords/>
  <dc:description/>
  <cp:lastModifiedBy>Baumann József</cp:lastModifiedBy>
  <dcterms:created xsi:type="dcterms:W3CDTF">2000-10-06T06:27:21Z</dcterms:created>
  <dcterms:modified xsi:type="dcterms:W3CDTF">2017-01-25T15:22:09Z</dcterms:modified>
  <cp:category/>
  <cp:version/>
  <cp:contentType/>
  <cp:contentStatus/>
</cp:coreProperties>
</file>